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.Rudolf Vlk\MsBP Handlová s.r.o\Verejné osvetlenie\"/>
    </mc:Choice>
  </mc:AlternateContent>
  <xr:revisionPtr revIDLastSave="0" documentId="8_{7FA437DD-4945-47D5-ABE8-99804EA7ED19}" xr6:coauthVersionLast="47" xr6:coauthVersionMax="47" xr10:uidLastSave="{00000000-0000-0000-0000-000000000000}"/>
  <bookViews>
    <workbookView xWindow="-48" yWindow="-48" windowWidth="23136" windowHeight="12456" firstSheet="1" activeTab="1"/>
  </bookViews>
  <sheets>
    <sheet name="voda" sheetId="1" r:id="rId1"/>
    <sheet name="BOR" sheetId="11" r:id="rId2"/>
  </sheet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0" i="11" l="1"/>
  <c r="E17" i="11"/>
  <c r="E16" i="11"/>
  <c r="E15" i="11"/>
  <c r="E14" i="11"/>
  <c r="E13" i="11"/>
  <c r="E12" i="11"/>
  <c r="E11" i="11"/>
  <c r="E10" i="11"/>
  <c r="E9" i="11"/>
  <c r="F15" i="1"/>
  <c r="F14" i="1"/>
  <c r="F16" i="1"/>
  <c r="F87" i="1"/>
  <c r="F260" i="1"/>
  <c r="F258" i="1"/>
  <c r="F253" i="1"/>
  <c r="F271" i="1"/>
  <c r="F270" i="1"/>
  <c r="F269" i="1"/>
  <c r="F268" i="1"/>
  <c r="F267" i="1"/>
  <c r="F266" i="1"/>
  <c r="F265" i="1"/>
  <c r="F264" i="1"/>
  <c r="F263" i="1"/>
  <c r="F262" i="1"/>
  <c r="F261" i="1"/>
  <c r="F259" i="1"/>
  <c r="F257" i="1"/>
  <c r="F256" i="1"/>
  <c r="F255" i="1"/>
  <c r="F254" i="1"/>
  <c r="F252" i="1"/>
  <c r="F251" i="1"/>
  <c r="F250" i="1"/>
  <c r="F249" i="1"/>
  <c r="F229" i="1"/>
  <c r="F214" i="1"/>
  <c r="F212" i="1"/>
  <c r="F192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5" i="1"/>
  <c r="F194" i="1"/>
  <c r="F193" i="1"/>
  <c r="F196" i="1"/>
  <c r="F191" i="1"/>
  <c r="F213" i="1"/>
  <c r="F211" i="1"/>
  <c r="F210" i="1"/>
  <c r="F209" i="1"/>
  <c r="F190" i="1"/>
  <c r="F135" i="1"/>
  <c r="F144" i="1"/>
  <c r="F143" i="1"/>
  <c r="F142" i="1"/>
  <c r="F141" i="1"/>
  <c r="F78" i="1"/>
  <c r="F79" i="1"/>
  <c r="F77" i="1"/>
  <c r="F76" i="1"/>
  <c r="F75" i="1"/>
  <c r="F74" i="1"/>
  <c r="F91" i="1"/>
  <c r="F84" i="1"/>
  <c r="F83" i="1"/>
  <c r="F82" i="1"/>
  <c r="F81" i="1"/>
  <c r="F80" i="1"/>
  <c r="F73" i="1"/>
  <c r="F72" i="1"/>
  <c r="F71" i="1"/>
  <c r="F13" i="1"/>
  <c r="F145" i="1"/>
  <c r="F150" i="1"/>
  <c r="F140" i="1"/>
  <c r="F139" i="1"/>
  <c r="F138" i="1"/>
  <c r="F137" i="1"/>
  <c r="F136" i="1"/>
  <c r="F134" i="1"/>
  <c r="F133" i="1"/>
  <c r="F132" i="1"/>
  <c r="N72" i="1"/>
  <c r="N17" i="1"/>
  <c r="N13" i="1"/>
  <c r="F20" i="1"/>
  <c r="F21" i="1"/>
  <c r="F22" i="1"/>
  <c r="F85" i="1"/>
  <c r="F93" i="1"/>
  <c r="F215" i="1"/>
  <c r="F219" i="1"/>
  <c r="F220" i="1"/>
  <c r="F221" i="1"/>
  <c r="F272" i="1"/>
  <c r="F273" i="1"/>
  <c r="F277" i="1"/>
  <c r="F146" i="1"/>
  <c r="F156" i="1"/>
  <c r="N20" i="1"/>
  <c r="N21" i="1"/>
  <c r="N22" i="1"/>
  <c r="F94" i="1"/>
  <c r="F95" i="1"/>
  <c r="F157" i="1"/>
  <c r="F158" i="1"/>
  <c r="F278" i="1"/>
  <c r="F279" i="1"/>
  <c r="E18" i="11" l="1"/>
  <c r="E25" i="11" s="1"/>
  <c r="E26" i="11" s="1"/>
  <c r="E27" i="11" l="1"/>
</calcChain>
</file>

<file path=xl/sharedStrings.xml><?xml version="1.0" encoding="utf-8"?>
<sst xmlns="http://schemas.openxmlformats.org/spreadsheetml/2006/main" count="347" uniqueCount="140">
  <si>
    <t>DPH 20%</t>
  </si>
  <si>
    <t>spotrebný materiál</t>
  </si>
  <si>
    <t>C E N O V Á   P O N U K A</t>
  </si>
  <si>
    <t>materiál</t>
  </si>
  <si>
    <t>m.j.</t>
  </si>
  <si>
    <t>cena</t>
  </si>
  <si>
    <t>počet</t>
  </si>
  <si>
    <t>cena spolu</t>
  </si>
  <si>
    <t>Spracoval : Dányi Ľudovít</t>
  </si>
  <si>
    <t>bm</t>
  </si>
  <si>
    <t>ks</t>
  </si>
  <si>
    <t>Spolu</t>
  </si>
  <si>
    <t xml:space="preserve"> </t>
  </si>
  <si>
    <t>Cenová ponuka je platná 1 mesiac</t>
  </si>
  <si>
    <t>Materiál bude zakúpený po odsúhlasení ponuky</t>
  </si>
  <si>
    <t>hod</t>
  </si>
  <si>
    <t>Vlastné výkony spolu</t>
  </si>
  <si>
    <t>Spolu bez DPH</t>
  </si>
  <si>
    <t>Cena spolu za materiál a výkony sú bez DPH</t>
  </si>
  <si>
    <t>Celková predpokladaná cena k úhrade s DPH</t>
  </si>
  <si>
    <t>t</t>
  </si>
  <si>
    <t>Spolu s DPH</t>
  </si>
  <si>
    <t xml:space="preserve">Výkony spolu </t>
  </si>
  <si>
    <t>Cena sa môže zvýšiť, alebo znížiť podľa špecifikácie a nákupných cien materiálu</t>
  </si>
  <si>
    <t xml:space="preserve">Mestský bytový podnik Handlová s.r.o. </t>
  </si>
  <si>
    <t xml:space="preserve">                                 972 51 Handlová, Pekárska 16</t>
  </si>
  <si>
    <t>€</t>
  </si>
  <si>
    <t>material</t>
  </si>
  <si>
    <t>MC 1 - 5</t>
  </si>
  <si>
    <t>Materiál</t>
  </si>
  <si>
    <t>materiál spolu</t>
  </si>
  <si>
    <t>gul. kohút závitový DN 20</t>
  </si>
  <si>
    <t>Handlová 20.06.2016</t>
  </si>
  <si>
    <t>Doprava materiálu</t>
  </si>
  <si>
    <t>Výmena ležatých rozvodov ZTI v zmysle PD</t>
  </si>
  <si>
    <t>Práca</t>
  </si>
  <si>
    <t>Materiál a práca spolu</t>
  </si>
  <si>
    <t>Handlová 27.06.2016</t>
  </si>
  <si>
    <t>spolu</t>
  </si>
  <si>
    <t>V cene sú zahrnuté vodárske práce a vysekanie otvoru do jestvujúcej šachty.</t>
  </si>
  <si>
    <t>koleno 3/4" č.1</t>
  </si>
  <si>
    <t>koleno 3/4" č.2</t>
  </si>
  <si>
    <t>m3</t>
  </si>
  <si>
    <t>dolomit 0 - 4</t>
  </si>
  <si>
    <t>MC 2</t>
  </si>
  <si>
    <t>tesnenie 1/2" sitko</t>
  </si>
  <si>
    <t>tesnenie 1/2" klingerit</t>
  </si>
  <si>
    <t>vodomer Enbra TV</t>
  </si>
  <si>
    <t>plomba plast</t>
  </si>
  <si>
    <t>drôt</t>
  </si>
  <si>
    <t>V cene nie sú zahrnuté stavebné práce tie sa budú riešť idividuálne.</t>
  </si>
  <si>
    <t>Fučíková 12/4</t>
  </si>
  <si>
    <t>roh.ventil 1/2"</t>
  </si>
  <si>
    <t>roh.ventil 3/8"</t>
  </si>
  <si>
    <t>stojánková batéria</t>
  </si>
  <si>
    <t>hadice k bat. 60cm</t>
  </si>
  <si>
    <t>wc - vypúšťacie zariadenie</t>
  </si>
  <si>
    <t>flexi manžeta</t>
  </si>
  <si>
    <t>wc - roh. ventil - 1/2"</t>
  </si>
  <si>
    <t>hadička 1/2" - 70cm</t>
  </si>
  <si>
    <t>guĺ.vent. na bojler - 1/2"</t>
  </si>
  <si>
    <t>hadica 1/2" - 1/2" - 120cm</t>
  </si>
  <si>
    <t>oprava rozvodov vody, wc, bojlera</t>
  </si>
  <si>
    <t>V Handlovej dňa 6.4.2020</t>
  </si>
  <si>
    <t>PVC - 50mm</t>
  </si>
  <si>
    <t>rohový ventil -1/2"</t>
  </si>
  <si>
    <t>zátka 1/2"</t>
  </si>
  <si>
    <t>Výmena vodomera na TV a SV Istameter za Enbra</t>
  </si>
  <si>
    <t>vodomer Enbra SV</t>
  </si>
  <si>
    <t>larf objímka 5/4"</t>
  </si>
  <si>
    <t>larf objímka 1"</t>
  </si>
  <si>
    <t>larf objímka 3/4"</t>
  </si>
  <si>
    <t>poz. koleno 1/2" č.1</t>
  </si>
  <si>
    <t>poz. T-kus 1/2"x1/2"x1/2"</t>
  </si>
  <si>
    <t>flexi hadica 1/2"x1/2" - 40cm</t>
  </si>
  <si>
    <t>flexi hadica 1/2"x1/2" - 60cm</t>
  </si>
  <si>
    <t>poz. vsuvka 1/2"</t>
  </si>
  <si>
    <t>šr.prechod 1/2"x16 č.1 pr.</t>
  </si>
  <si>
    <t>skrutka M8x50</t>
  </si>
  <si>
    <t>matka M8</t>
  </si>
  <si>
    <t>midax lišta (elektrikárska)</t>
  </si>
  <si>
    <t>zdrhovacia páska 40cm</t>
  </si>
  <si>
    <t>roh.ventil 1/2"x1/2"</t>
  </si>
  <si>
    <t>roh.ventil 1/2"x3/8"</t>
  </si>
  <si>
    <t>práčkový ventil</t>
  </si>
  <si>
    <t>Handlová 28.09.2020</t>
  </si>
  <si>
    <t>plomba olov.</t>
  </si>
  <si>
    <t>šróbenie k vodomeru</t>
  </si>
  <si>
    <t>spotrebný mat.</t>
  </si>
  <si>
    <t>Cena spolu za 55 bytov</t>
  </si>
  <si>
    <t>29.augusta</t>
  </si>
  <si>
    <t>ventil 1/2"</t>
  </si>
  <si>
    <t>red.nátrubok 3/4"-1/2"</t>
  </si>
  <si>
    <t>vnútorná redukcia3/4"-1/2"</t>
  </si>
  <si>
    <t>poz. koleno 1/2" č.2</t>
  </si>
  <si>
    <t>nátrubok 1/2"</t>
  </si>
  <si>
    <t>prechod  alu č.1</t>
  </si>
  <si>
    <t>prechod  alu č.2</t>
  </si>
  <si>
    <t>trubka alu 16</t>
  </si>
  <si>
    <t>vsuvka 3/4"</t>
  </si>
  <si>
    <t>nátrubok 3/4"</t>
  </si>
  <si>
    <t>Handlová 13.10.2020</t>
  </si>
  <si>
    <t>Vodárske práce</t>
  </si>
  <si>
    <t>29.augusta 2 - 10</t>
  </si>
  <si>
    <t>položenie nového kanalizačného potrubia pri vchode 10</t>
  </si>
  <si>
    <t>koleno 125/45°</t>
  </si>
  <si>
    <t>koleno 125/60°</t>
  </si>
  <si>
    <t>koleno 125/30°</t>
  </si>
  <si>
    <t>koleno 125/15°</t>
  </si>
  <si>
    <t>prechod liatina PVC 125</t>
  </si>
  <si>
    <t>PVC rúra 125</t>
  </si>
  <si>
    <t>PVC rúra 200</t>
  </si>
  <si>
    <t>PVC spojka 125</t>
  </si>
  <si>
    <t>rúra 600</t>
  </si>
  <si>
    <t>odbočka PVC 200/125</t>
  </si>
  <si>
    <t xml:space="preserve">studňová pena  </t>
  </si>
  <si>
    <t>rychloschnúci betón</t>
  </si>
  <si>
    <t>spotrebný material</t>
  </si>
  <si>
    <t>dolomit 4-8</t>
  </si>
  <si>
    <t>pílenie asfaltu Hater</t>
  </si>
  <si>
    <t>výkopové práce</t>
  </si>
  <si>
    <t>dopravný projekt</t>
  </si>
  <si>
    <t>5,69 aj s DPH</t>
  </si>
  <si>
    <t>Handlová 27.07.2021</t>
  </si>
  <si>
    <t>78€ - 1m3 zeminy</t>
  </si>
  <si>
    <t>Handlová 08.09.2022</t>
  </si>
  <si>
    <t xml:space="preserve">MŠ na Dimitrovova </t>
  </si>
  <si>
    <t>závitová tyč d-12mm</t>
  </si>
  <si>
    <t>šr.precho 16/1/2"</t>
  </si>
  <si>
    <t>cement 25 kg</t>
  </si>
  <si>
    <t>rúra PVC d- 120</t>
  </si>
  <si>
    <t>stĺp pozinkovaný</t>
  </si>
  <si>
    <t>Handlová 09.09.2022</t>
  </si>
  <si>
    <t>svietidlo - solar</t>
  </si>
  <si>
    <t>zemniaca tyč</t>
  </si>
  <si>
    <t>svorky</t>
  </si>
  <si>
    <t>gulatina d - 6</t>
  </si>
  <si>
    <t>práce spojené s montážou stĺpa pomocou plošiny</t>
  </si>
  <si>
    <t>výkopové práce strojom</t>
  </si>
  <si>
    <t>osadenie stĺpov VO na parkovisku na Okružnej ulici - 4ks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</si>
</sst>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charset val="238"/>
    </font>
    <font>
      <sz val="10"/>
      <name val="Tahoma"/>
      <family val="2"/>
    </font>
    <font>
      <u/>
      <sz val="14"/>
      <name val="Tahoma"/>
      <family val="2"/>
    </font>
    <font>
      <b/>
      <sz val="16"/>
      <name val="Tahoma"/>
      <family val="2"/>
    </font>
    <font>
      <sz val="8"/>
      <name val="Arial"/>
      <family val="2"/>
      <charset val="238"/>
    </font>
    <font>
      <b/>
      <sz val="10"/>
      <name val="Tahoma"/>
      <family val="2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12"/>
      <name val="Tahoma"/>
      <family val="2"/>
    </font>
    <font>
      <b/>
      <sz val="18"/>
      <name val="Tahoma"/>
      <family val="2"/>
      <charset val="238"/>
    </font>
    <font>
      <sz val="10"/>
      <name val="Arial"/>
      <family val="2"/>
      <charset val="238"/>
    </font>
    <font>
      <b/>
      <sz val="16"/>
      <name val="Tahoma"/>
      <family val="2"/>
      <charset val="238"/>
    </font>
    <font>
      <sz val="8"/>
      <name val="Tahoma"/>
      <family val="2"/>
      <charset val="238"/>
    </font>
    <font>
      <b/>
      <sz val="10"/>
      <color rgb="FF0070C0"/>
      <name val="Tahoma"/>
      <family val="2"/>
      <charset val="238"/>
    </font>
    <font>
      <b/>
      <sz val="10"/>
      <color theme="7"/>
      <name val="Tahoma"/>
      <family val="2"/>
    </font>
    <font>
      <b/>
      <sz val="10"/>
      <color theme="7"/>
      <name val="Tahoma"/>
      <family val="2"/>
      <charset val="238"/>
    </font>
    <font>
      <b/>
      <sz val="10"/>
      <color theme="3"/>
      <name val="Tahoma"/>
      <family val="2"/>
    </font>
    <font>
      <b/>
      <sz val="10"/>
      <color theme="3"/>
      <name val="Tahoma"/>
      <family val="2"/>
      <charset val="238"/>
    </font>
    <font>
      <sz val="10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Border="1"/>
    <xf numFmtId="0" fontId="1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7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1" fillId="0" borderId="5" xfId="0" applyFont="1" applyBorder="1"/>
    <xf numFmtId="2" fontId="7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49" fontId="5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/>
    <xf numFmtId="0" fontId="6" fillId="0" borderId="6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5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7" fillId="0" borderId="12" xfId="0" applyFont="1" applyBorder="1"/>
    <xf numFmtId="2" fontId="1" fillId="0" borderId="0" xfId="0" applyNumberFormat="1" applyFont="1" applyBorder="1" applyAlignment="1">
      <alignment horizontal="right"/>
    </xf>
    <xf numFmtId="2" fontId="7" fillId="0" borderId="0" xfId="0" applyNumberFormat="1" applyFont="1" applyBorder="1"/>
    <xf numFmtId="2" fontId="6" fillId="0" borderId="0" xfId="0" applyNumberFormat="1" applyFont="1" applyBorder="1"/>
    <xf numFmtId="49" fontId="5" fillId="0" borderId="0" xfId="0" applyNumberFormat="1" applyFont="1"/>
    <xf numFmtId="2" fontId="1" fillId="0" borderId="0" xfId="0" applyNumberFormat="1" applyFont="1" applyBorder="1"/>
    <xf numFmtId="0" fontId="7" fillId="0" borderId="1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2" fontId="8" fillId="0" borderId="0" xfId="0" applyNumberFormat="1" applyFont="1" applyBorder="1"/>
    <xf numFmtId="0" fontId="9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16" xfId="0" applyFont="1" applyBorder="1" applyAlignment="1">
      <alignment horizontal="left"/>
    </xf>
    <xf numFmtId="0" fontId="9" fillId="0" borderId="0" xfId="0" applyFont="1"/>
    <xf numFmtId="0" fontId="1" fillId="0" borderId="17" xfId="0" applyFont="1" applyBorder="1"/>
    <xf numFmtId="0" fontId="1" fillId="0" borderId="16" xfId="0" applyFont="1" applyBorder="1"/>
    <xf numFmtId="0" fontId="1" fillId="0" borderId="14" xfId="0" applyFont="1" applyBorder="1"/>
    <xf numFmtId="0" fontId="1" fillId="0" borderId="6" xfId="0" applyFont="1" applyBorder="1"/>
    <xf numFmtId="0" fontId="7" fillId="0" borderId="18" xfId="0" applyFont="1" applyBorder="1" applyAlignment="1">
      <alignment horizontal="center"/>
    </xf>
    <xf numFmtId="2" fontId="7" fillId="0" borderId="3" xfId="0" applyNumberFormat="1" applyFont="1" applyBorder="1" applyAlignment="1">
      <alignment horizontal="right"/>
    </xf>
    <xf numFmtId="2" fontId="7" fillId="0" borderId="13" xfId="0" applyNumberFormat="1" applyFont="1" applyBorder="1" applyAlignment="1">
      <alignment horizontal="right"/>
    </xf>
    <xf numFmtId="2" fontId="7" fillId="0" borderId="14" xfId="0" applyNumberFormat="1" applyFont="1" applyBorder="1" applyAlignment="1">
      <alignment horizontal="right"/>
    </xf>
    <xf numFmtId="0" fontId="11" fillId="0" borderId="0" xfId="0" applyFont="1"/>
    <xf numFmtId="2" fontId="6" fillId="0" borderId="0" xfId="0" applyNumberFormat="1" applyFont="1" applyBorder="1" applyAlignment="1">
      <alignment horizontal="right"/>
    </xf>
    <xf numFmtId="2" fontId="7" fillId="0" borderId="19" xfId="0" applyNumberFormat="1" applyFont="1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5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" fillId="0" borderId="22" xfId="0" applyFont="1" applyBorder="1"/>
    <xf numFmtId="2" fontId="6" fillId="0" borderId="6" xfId="0" applyNumberFormat="1" applyFont="1" applyBorder="1" applyAlignment="1">
      <alignment horizontal="right"/>
    </xf>
    <xf numFmtId="2" fontId="13" fillId="0" borderId="0" xfId="0" applyNumberFormat="1" applyFont="1" applyBorder="1"/>
    <xf numFmtId="0" fontId="5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2" fontId="1" fillId="0" borderId="0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/>
    </xf>
    <xf numFmtId="2" fontId="14" fillId="0" borderId="0" xfId="0" applyNumberFormat="1" applyFont="1" applyBorder="1"/>
    <xf numFmtId="0" fontId="15" fillId="0" borderId="0" xfId="0" applyFont="1" applyBorder="1"/>
    <xf numFmtId="49" fontId="7" fillId="0" borderId="0" xfId="0" applyNumberFormat="1" applyFont="1" applyBorder="1"/>
    <xf numFmtId="0" fontId="1" fillId="0" borderId="0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1" fillId="0" borderId="23" xfId="0" applyFont="1" applyBorder="1"/>
    <xf numFmtId="2" fontId="1" fillId="0" borderId="23" xfId="0" applyNumberFormat="1" applyFont="1" applyBorder="1" applyAlignment="1">
      <alignment horizontal="center"/>
    </xf>
    <xf numFmtId="2" fontId="7" fillId="0" borderId="24" xfId="0" applyNumberFormat="1" applyFont="1" applyBorder="1" applyAlignment="1">
      <alignment horizontal="right"/>
    </xf>
    <xf numFmtId="2" fontId="7" fillId="0" borderId="25" xfId="0" applyNumberFormat="1" applyFont="1" applyBorder="1" applyAlignment="1">
      <alignment horizontal="right"/>
    </xf>
    <xf numFmtId="3" fontId="1" fillId="0" borderId="0" xfId="0" applyNumberFormat="1" applyFont="1" applyBorder="1"/>
    <xf numFmtId="2" fontId="1" fillId="0" borderId="3" xfId="0" applyNumberFormat="1" applyFont="1" applyBorder="1" applyAlignment="1">
      <alignment horizontal="center"/>
    </xf>
    <xf numFmtId="0" fontId="11" fillId="0" borderId="0" xfId="0" applyFont="1" applyBorder="1"/>
    <xf numFmtId="0" fontId="7" fillId="0" borderId="26" xfId="0" applyFont="1" applyBorder="1"/>
    <xf numFmtId="0" fontId="1" fillId="0" borderId="27" xfId="0" applyFont="1" applyBorder="1"/>
    <xf numFmtId="2" fontId="1" fillId="0" borderId="27" xfId="0" applyNumberFormat="1" applyFont="1" applyBorder="1" applyAlignment="1">
      <alignment horizontal="center"/>
    </xf>
    <xf numFmtId="2" fontId="7" fillId="0" borderId="28" xfId="0" applyNumberFormat="1" applyFont="1" applyBorder="1" applyAlignment="1">
      <alignment horizontal="right"/>
    </xf>
    <xf numFmtId="0" fontId="1" fillId="0" borderId="29" xfId="0" applyFont="1" applyBorder="1" applyAlignment="1">
      <alignment wrapText="1"/>
    </xf>
    <xf numFmtId="0" fontId="1" fillId="0" borderId="30" xfId="0" applyFont="1" applyBorder="1"/>
    <xf numFmtId="0" fontId="1" fillId="0" borderId="30" xfId="0" applyFont="1" applyBorder="1" applyAlignment="1">
      <alignment horizontal="center"/>
    </xf>
    <xf numFmtId="0" fontId="1" fillId="0" borderId="31" xfId="0" applyFont="1" applyBorder="1"/>
    <xf numFmtId="2" fontId="1" fillId="0" borderId="6" xfId="0" applyNumberFormat="1" applyFont="1" applyBorder="1"/>
    <xf numFmtId="0" fontId="1" fillId="0" borderId="32" xfId="0" applyFont="1" applyBorder="1"/>
    <xf numFmtId="0" fontId="1" fillId="0" borderId="33" xfId="0" applyFont="1" applyBorder="1"/>
    <xf numFmtId="2" fontId="1" fillId="0" borderId="33" xfId="0" applyNumberFormat="1" applyFont="1" applyBorder="1" applyAlignment="1">
      <alignment horizontal="center"/>
    </xf>
    <xf numFmtId="2" fontId="7" fillId="0" borderId="34" xfId="0" applyNumberFormat="1" applyFont="1" applyBorder="1" applyAlignment="1">
      <alignment horizontal="right"/>
    </xf>
    <xf numFmtId="0" fontId="1" fillId="0" borderId="24" xfId="0" applyFont="1" applyBorder="1"/>
    <xf numFmtId="0" fontId="1" fillId="0" borderId="29" xfId="0" applyFont="1" applyBorder="1"/>
    <xf numFmtId="2" fontId="1" fillId="0" borderId="30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right"/>
    </xf>
    <xf numFmtId="2" fontId="16" fillId="0" borderId="0" xfId="0" applyNumberFormat="1" applyFont="1" applyBorder="1"/>
    <xf numFmtId="2" fontId="17" fillId="0" borderId="3" xfId="0" applyNumberFormat="1" applyFont="1" applyBorder="1" applyAlignment="1">
      <alignment horizontal="right"/>
    </xf>
    <xf numFmtId="0" fontId="18" fillId="0" borderId="2" xfId="0" applyFont="1" applyBorder="1"/>
    <xf numFmtId="0" fontId="18" fillId="0" borderId="27" xfId="0" applyFont="1" applyBorder="1"/>
    <xf numFmtId="2" fontId="18" fillId="0" borderId="27" xfId="0" applyNumberFormat="1" applyFont="1" applyBorder="1" applyAlignment="1">
      <alignment horizontal="center"/>
    </xf>
    <xf numFmtId="2" fontId="18" fillId="0" borderId="3" xfId="0" applyNumberFormat="1" applyFont="1" applyBorder="1" applyAlignment="1">
      <alignment horizontal="right"/>
    </xf>
    <xf numFmtId="2" fontId="17" fillId="0" borderId="0" xfId="0" applyNumberFormat="1" applyFont="1" applyBorder="1" applyAlignment="1">
      <alignment horizontal="right"/>
    </xf>
    <xf numFmtId="2" fontId="1" fillId="0" borderId="8" xfId="0" applyNumberFormat="1" applyFont="1" applyBorder="1"/>
    <xf numFmtId="0" fontId="1" fillId="0" borderId="35" xfId="0" applyFont="1" applyBorder="1"/>
    <xf numFmtId="0" fontId="1" fillId="0" borderId="15" xfId="0" applyFont="1" applyBorder="1"/>
    <xf numFmtId="2" fontId="1" fillId="0" borderId="18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16" xfId="0" applyFont="1" applyBorder="1" applyAlignment="1">
      <alignment wrapText="1"/>
    </xf>
    <xf numFmtId="2" fontId="1" fillId="0" borderId="15" xfId="0" applyNumberFormat="1" applyFont="1" applyBorder="1"/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2" fontId="7" fillId="0" borderId="36" xfId="0" applyNumberFormat="1" applyFont="1" applyBorder="1"/>
    <xf numFmtId="0" fontId="7" fillId="0" borderId="37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2" fontId="7" fillId="0" borderId="8" xfId="0" applyNumberFormat="1" applyFont="1" applyBorder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3"/>
  <sheetViews>
    <sheetView topLeftCell="A36" workbookViewId="0">
      <selection sqref="A1:H57"/>
    </sheetView>
  </sheetViews>
  <sheetFormatPr defaultRowHeight="13.2" x14ac:dyDescent="0.25"/>
  <cols>
    <col min="1" max="1" width="9.109375" style="1" customWidth="1"/>
    <col min="2" max="2" width="24.77734375" style="1" customWidth="1"/>
    <col min="3" max="3" width="9.109375" style="1" customWidth="1"/>
    <col min="4" max="4" width="9.109375" style="4" customWidth="1"/>
    <col min="5" max="5" width="9.6640625" style="4" bestFit="1" customWidth="1"/>
    <col min="6" max="6" width="10.44140625" style="4" customWidth="1"/>
    <col min="7" max="8" width="14.109375" style="1" customWidth="1"/>
    <col min="9" max="9" width="19.44140625" style="1" customWidth="1"/>
    <col min="10" max="10" width="24" style="1" customWidth="1"/>
    <col min="11" max="12" width="9.109375" customWidth="1"/>
    <col min="13" max="13" width="9.6640625" customWidth="1"/>
    <col min="14" max="14" width="10.44140625" customWidth="1"/>
    <col min="15" max="15" width="14.109375" customWidth="1"/>
    <col min="16" max="16" width="12" customWidth="1"/>
  </cols>
  <sheetData>
    <row r="1" spans="1:15" x14ac:dyDescent="0.25">
      <c r="A1" s="9"/>
      <c r="C1" s="9"/>
      <c r="D1" s="12"/>
      <c r="E1" s="9"/>
      <c r="F1" s="9"/>
      <c r="G1" s="9"/>
      <c r="H1" s="9"/>
      <c r="I1" s="9"/>
    </row>
    <row r="2" spans="1:15" ht="22.2" x14ac:dyDescent="0.35">
      <c r="B2" s="62" t="s">
        <v>24</v>
      </c>
      <c r="C2" s="2"/>
      <c r="E2" s="1"/>
      <c r="F2" s="1"/>
      <c r="I2" s="9"/>
      <c r="J2" s="62" t="s">
        <v>24</v>
      </c>
      <c r="K2" s="2"/>
      <c r="L2" s="4"/>
      <c r="M2" s="1"/>
      <c r="N2" s="1"/>
      <c r="O2" s="1"/>
    </row>
    <row r="3" spans="1:15" x14ac:dyDescent="0.25">
      <c r="B3" s="1" t="s">
        <v>25</v>
      </c>
      <c r="E3" s="1"/>
      <c r="F3" s="1"/>
      <c r="I3" s="9"/>
      <c r="J3" s="1" t="s">
        <v>25</v>
      </c>
      <c r="K3" s="1"/>
      <c r="L3" s="4"/>
      <c r="M3" s="1"/>
      <c r="N3" s="1"/>
      <c r="O3" s="1"/>
    </row>
    <row r="4" spans="1:15" x14ac:dyDescent="0.25">
      <c r="E4" s="1"/>
      <c r="F4" s="1"/>
      <c r="I4" s="9"/>
      <c r="K4" s="1"/>
      <c r="L4" s="4"/>
      <c r="M4" s="1"/>
      <c r="N4" s="1"/>
      <c r="O4" s="1"/>
    </row>
    <row r="5" spans="1:15" x14ac:dyDescent="0.25">
      <c r="E5" s="1"/>
      <c r="F5" s="1"/>
      <c r="I5" s="9"/>
      <c r="K5" s="1"/>
      <c r="L5" s="4"/>
      <c r="M5" s="1"/>
      <c r="N5" s="1"/>
      <c r="O5" s="1"/>
    </row>
    <row r="6" spans="1:15" ht="20.399999999999999" x14ac:dyDescent="0.35">
      <c r="B6" s="3"/>
      <c r="C6" s="3"/>
      <c r="E6" s="1"/>
      <c r="F6" s="1"/>
      <c r="I6" s="9"/>
      <c r="J6" s="3"/>
      <c r="K6" s="3"/>
      <c r="L6" s="4"/>
      <c r="M6" s="1"/>
      <c r="N6" s="1"/>
      <c r="O6" s="1"/>
    </row>
    <row r="7" spans="1:15" ht="20.399999999999999" x14ac:dyDescent="0.35">
      <c r="B7" s="71" t="s">
        <v>2</v>
      </c>
      <c r="E7" s="1"/>
      <c r="F7" s="1"/>
      <c r="I7" s="9"/>
      <c r="J7" s="71" t="s">
        <v>2</v>
      </c>
      <c r="K7" s="1"/>
      <c r="L7" s="4"/>
      <c r="M7" s="1"/>
      <c r="N7" s="1"/>
      <c r="O7" s="1"/>
    </row>
    <row r="8" spans="1:15" x14ac:dyDescent="0.25">
      <c r="B8" s="48"/>
      <c r="E8" s="1"/>
      <c r="F8" s="1"/>
      <c r="I8" s="9"/>
      <c r="J8" s="48"/>
      <c r="K8" s="1"/>
      <c r="L8" s="4"/>
      <c r="M8" s="1"/>
      <c r="N8" s="1"/>
      <c r="O8" s="1"/>
    </row>
    <row r="9" spans="1:15" x14ac:dyDescent="0.25">
      <c r="B9" s="19" t="s">
        <v>126</v>
      </c>
      <c r="E9" s="1"/>
      <c r="F9" s="1"/>
      <c r="I9" s="9"/>
      <c r="J9" s="26" t="s">
        <v>28</v>
      </c>
      <c r="K9" s="1"/>
      <c r="L9" s="4"/>
      <c r="M9" s="1"/>
      <c r="N9" s="1"/>
      <c r="O9" s="1"/>
    </row>
    <row r="10" spans="1:15" x14ac:dyDescent="0.25">
      <c r="A10" s="9"/>
      <c r="C10" s="9"/>
      <c r="D10" s="12"/>
      <c r="E10" s="9"/>
      <c r="F10" s="9"/>
      <c r="G10" s="9"/>
      <c r="H10" s="9"/>
      <c r="I10" s="9"/>
      <c r="K10" s="9"/>
      <c r="L10" s="12"/>
      <c r="M10" s="9"/>
      <c r="N10" s="9"/>
      <c r="O10" s="9"/>
    </row>
    <row r="11" spans="1:15" ht="13.8" thickBot="1" x14ac:dyDescent="0.3">
      <c r="A11" s="9"/>
      <c r="B11" s="19" t="s">
        <v>102</v>
      </c>
      <c r="C11" s="9"/>
      <c r="D11" s="12"/>
      <c r="E11" s="9"/>
      <c r="F11" s="20"/>
      <c r="G11" s="20"/>
      <c r="H11" s="20"/>
      <c r="I11" s="9"/>
      <c r="J11" s="19"/>
      <c r="K11" s="9"/>
      <c r="L11" s="12"/>
      <c r="M11" s="9"/>
      <c r="N11" s="20"/>
      <c r="O11" s="20"/>
    </row>
    <row r="12" spans="1:15" ht="13.8" thickBot="1" x14ac:dyDescent="0.3">
      <c r="A12" s="9"/>
      <c r="B12" s="64" t="s">
        <v>3</v>
      </c>
      <c r="C12" s="66" t="s">
        <v>4</v>
      </c>
      <c r="D12" s="42" t="s">
        <v>5</v>
      </c>
      <c r="E12" s="66" t="s">
        <v>6</v>
      </c>
      <c r="F12" s="125" t="s">
        <v>7</v>
      </c>
      <c r="G12" s="9"/>
      <c r="H12" s="9"/>
      <c r="I12" s="9"/>
      <c r="J12" s="64" t="s">
        <v>3</v>
      </c>
      <c r="K12" s="66" t="s">
        <v>4</v>
      </c>
      <c r="L12" s="77" t="s">
        <v>5</v>
      </c>
      <c r="M12" s="80" t="s">
        <v>6</v>
      </c>
      <c r="N12" s="66" t="s">
        <v>7</v>
      </c>
      <c r="O12" s="9"/>
    </row>
    <row r="13" spans="1:15" x14ac:dyDescent="0.25">
      <c r="A13" s="9"/>
      <c r="B13" s="63" t="s">
        <v>127</v>
      </c>
      <c r="C13" s="65" t="s">
        <v>10</v>
      </c>
      <c r="D13" s="126">
        <v>4.01</v>
      </c>
      <c r="E13" s="65">
        <v>2</v>
      </c>
      <c r="F13" s="73">
        <f>SUM(D13*E13)</f>
        <v>8.02</v>
      </c>
      <c r="G13" s="9"/>
      <c r="H13" s="9"/>
      <c r="I13" s="9"/>
      <c r="J13" s="11" t="s">
        <v>31</v>
      </c>
      <c r="K13" s="92" t="s">
        <v>10</v>
      </c>
      <c r="L13" s="93">
        <v>3.7559999999999998</v>
      </c>
      <c r="M13" s="92">
        <v>9</v>
      </c>
      <c r="N13" s="94">
        <f>SUM(L13*M13)</f>
        <v>33.803999999999995</v>
      </c>
      <c r="O13" s="9"/>
    </row>
    <row r="14" spans="1:15" x14ac:dyDescent="0.25">
      <c r="A14" s="9"/>
      <c r="B14" s="43" t="s">
        <v>128</v>
      </c>
      <c r="C14" s="65" t="s">
        <v>10</v>
      </c>
      <c r="D14" s="127">
        <v>1.91</v>
      </c>
      <c r="E14" s="65">
        <v>4</v>
      </c>
      <c r="F14" s="73">
        <f>SUM(D14*E14)</f>
        <v>7.64</v>
      </c>
      <c r="G14" s="9"/>
      <c r="H14" s="9"/>
      <c r="I14" s="9"/>
      <c r="J14" s="6"/>
      <c r="K14" s="100"/>
      <c r="L14" s="101"/>
      <c r="M14" s="100"/>
      <c r="N14" s="102"/>
      <c r="O14" s="9"/>
    </row>
    <row r="15" spans="1:15" ht="13.8" thickBot="1" x14ac:dyDescent="0.3">
      <c r="A15" s="9"/>
      <c r="B15" s="5" t="s">
        <v>117</v>
      </c>
      <c r="C15" s="7"/>
      <c r="D15" s="127"/>
      <c r="E15" s="7">
        <v>10</v>
      </c>
      <c r="F15" s="73">
        <f>SUM(D15*E15)</f>
        <v>0</v>
      </c>
      <c r="G15" s="9"/>
      <c r="H15" s="9"/>
      <c r="I15" s="9"/>
      <c r="J15" s="6"/>
      <c r="K15" s="100"/>
      <c r="L15" s="101"/>
      <c r="M15" s="100"/>
      <c r="N15" s="102"/>
      <c r="O15" s="9"/>
    </row>
    <row r="16" spans="1:15" ht="13.8" thickBot="1" x14ac:dyDescent="0.3">
      <c r="A16" s="9"/>
      <c r="B16" s="128" t="s">
        <v>38</v>
      </c>
      <c r="C16" s="66"/>
      <c r="D16" s="42"/>
      <c r="E16" s="66"/>
      <c r="F16" s="129">
        <f>SUM(F14:F15)</f>
        <v>7.64</v>
      </c>
      <c r="G16" s="9"/>
      <c r="H16" s="9"/>
      <c r="I16" s="9"/>
      <c r="J16" s="90"/>
      <c r="K16" s="9"/>
      <c r="L16" s="12"/>
      <c r="M16" s="9"/>
      <c r="N16" s="49"/>
      <c r="O16" s="9"/>
    </row>
    <row r="17" spans="1:15" ht="13.8" thickBot="1" x14ac:dyDescent="0.3">
      <c r="A17" s="9"/>
      <c r="C17" s="9"/>
      <c r="D17" s="12"/>
      <c r="E17" s="9"/>
      <c r="F17" s="49"/>
      <c r="G17" s="9"/>
      <c r="H17" s="9"/>
      <c r="I17" s="9"/>
      <c r="J17" s="1" t="s">
        <v>33</v>
      </c>
      <c r="K17" s="9" t="s">
        <v>10</v>
      </c>
      <c r="L17" s="12">
        <v>1</v>
      </c>
      <c r="M17" s="9">
        <v>50</v>
      </c>
      <c r="N17" s="95">
        <f>SUM(L17*M17)</f>
        <v>50</v>
      </c>
      <c r="O17" s="9"/>
    </row>
    <row r="18" spans="1:15" x14ac:dyDescent="0.25">
      <c r="A18" s="9"/>
      <c r="B18" s="35" t="s">
        <v>16</v>
      </c>
      <c r="C18" s="130"/>
      <c r="D18" s="131"/>
      <c r="E18" s="131"/>
      <c r="F18" s="75">
        <v>90</v>
      </c>
      <c r="G18" s="9"/>
      <c r="H18" s="9"/>
      <c r="I18" s="9"/>
      <c r="K18" s="9"/>
      <c r="L18" s="12"/>
      <c r="M18" s="9"/>
      <c r="N18" s="23"/>
      <c r="O18" s="9"/>
    </row>
    <row r="19" spans="1:15" x14ac:dyDescent="0.25">
      <c r="A19" s="9"/>
      <c r="C19" s="9"/>
      <c r="D19" s="12"/>
      <c r="E19" s="9"/>
      <c r="F19" s="49"/>
      <c r="G19" s="9"/>
      <c r="H19" s="9"/>
      <c r="I19" s="9"/>
      <c r="K19" s="9"/>
      <c r="L19" s="12"/>
      <c r="M19" s="9"/>
      <c r="N19" s="49"/>
      <c r="O19" s="9"/>
    </row>
    <row r="20" spans="1:15" x14ac:dyDescent="0.25">
      <c r="A20" s="9"/>
      <c r="B20" s="1" t="s">
        <v>17</v>
      </c>
      <c r="C20" s="9"/>
      <c r="D20" s="12"/>
      <c r="E20" s="9"/>
      <c r="F20" s="49">
        <f>SUM(F16+F18)</f>
        <v>97.64</v>
      </c>
      <c r="G20" s="9"/>
      <c r="H20" s="9"/>
      <c r="I20" s="9"/>
      <c r="J20" s="1" t="s">
        <v>17</v>
      </c>
      <c r="K20" s="9"/>
      <c r="L20" s="12"/>
      <c r="M20" s="9"/>
      <c r="N20" s="49">
        <f>SUM(N13:N17)</f>
        <v>83.804000000000002</v>
      </c>
      <c r="O20" s="9"/>
    </row>
    <row r="21" spans="1:15" x14ac:dyDescent="0.25">
      <c r="A21" s="9"/>
      <c r="B21" s="1" t="s">
        <v>0</v>
      </c>
      <c r="C21" s="9"/>
      <c r="D21" s="12"/>
      <c r="E21" s="9"/>
      <c r="F21" s="49">
        <f>SUM(F20*20%)</f>
        <v>19.528000000000002</v>
      </c>
      <c r="G21" s="9"/>
      <c r="H21" s="9"/>
      <c r="I21" s="9"/>
      <c r="J21" s="1" t="s">
        <v>0</v>
      </c>
      <c r="K21" s="9"/>
      <c r="L21" s="12"/>
      <c r="M21" s="9"/>
      <c r="N21" s="49">
        <f>SUM(N20*20%)</f>
        <v>16.7608</v>
      </c>
      <c r="O21" s="9"/>
    </row>
    <row r="22" spans="1:15" x14ac:dyDescent="0.25">
      <c r="A22" s="9"/>
      <c r="B22" s="1" t="s">
        <v>21</v>
      </c>
      <c r="C22" s="9"/>
      <c r="D22" s="12"/>
      <c r="E22" s="9"/>
      <c r="F22" s="55">
        <f>SUM(F20:F21)</f>
        <v>117.16800000000001</v>
      </c>
      <c r="G22" s="9" t="s">
        <v>26</v>
      </c>
      <c r="H22" s="9"/>
      <c r="I22" s="9"/>
      <c r="J22" s="1" t="s">
        <v>21</v>
      </c>
      <c r="K22" s="9"/>
      <c r="L22" s="12"/>
      <c r="M22" s="9"/>
      <c r="N22" s="55">
        <f>SUM(N20:N21)</f>
        <v>100.56480000000001</v>
      </c>
      <c r="O22" s="9" t="s">
        <v>26</v>
      </c>
    </row>
    <row r="23" spans="1:15" x14ac:dyDescent="0.25">
      <c r="A23" s="9"/>
      <c r="C23" s="9"/>
      <c r="D23" s="12"/>
      <c r="E23" s="9"/>
      <c r="F23" s="49"/>
      <c r="G23" s="9"/>
      <c r="H23" s="9"/>
      <c r="I23" s="9"/>
      <c r="K23" s="9"/>
      <c r="L23" s="12"/>
      <c r="M23" s="9"/>
      <c r="N23" s="49"/>
      <c r="O23" s="9"/>
    </row>
    <row r="24" spans="1:15" x14ac:dyDescent="0.25">
      <c r="A24" s="9"/>
      <c r="C24" s="9"/>
      <c r="D24" s="12"/>
      <c r="E24" s="9"/>
      <c r="F24" s="9"/>
      <c r="G24" s="9"/>
      <c r="H24" s="9"/>
      <c r="I24" s="9"/>
      <c r="K24" s="9"/>
      <c r="L24" s="12"/>
      <c r="M24" s="9"/>
      <c r="N24" s="9"/>
      <c r="O24" s="9"/>
    </row>
    <row r="25" spans="1:15" x14ac:dyDescent="0.25">
      <c r="A25" s="9"/>
      <c r="C25" s="9"/>
      <c r="D25" s="12"/>
      <c r="E25" s="9"/>
      <c r="F25" s="9"/>
      <c r="G25" s="9"/>
      <c r="H25" s="9"/>
      <c r="I25" s="9"/>
      <c r="K25" s="9"/>
      <c r="L25" s="12"/>
      <c r="M25" s="9"/>
      <c r="N25" s="9"/>
      <c r="O25" s="9"/>
    </row>
    <row r="26" spans="1:15" x14ac:dyDescent="0.25">
      <c r="A26" s="9"/>
      <c r="B26" s="21" t="s">
        <v>23</v>
      </c>
      <c r="C26" s="9"/>
      <c r="D26" s="12"/>
      <c r="E26" s="9"/>
      <c r="F26" s="9"/>
      <c r="G26" s="9"/>
      <c r="H26" s="9"/>
      <c r="I26" s="9"/>
      <c r="J26" s="21" t="s">
        <v>23</v>
      </c>
      <c r="K26" s="9"/>
      <c r="L26" s="12"/>
      <c r="M26" s="9"/>
      <c r="N26" s="9"/>
      <c r="O26" s="9"/>
    </row>
    <row r="27" spans="1:15" x14ac:dyDescent="0.25">
      <c r="A27" s="9"/>
      <c r="B27" s="20" t="s">
        <v>13</v>
      </c>
      <c r="C27" s="9"/>
      <c r="D27" s="12"/>
      <c r="E27" s="9"/>
      <c r="F27" s="9"/>
      <c r="G27" s="9"/>
      <c r="H27" s="9"/>
      <c r="I27" s="45"/>
      <c r="J27" s="20" t="s">
        <v>13</v>
      </c>
      <c r="K27" s="9"/>
      <c r="L27" s="12"/>
      <c r="M27" s="9"/>
      <c r="N27" s="9"/>
      <c r="O27" s="9"/>
    </row>
    <row r="28" spans="1:15" x14ac:dyDescent="0.25">
      <c r="A28" s="9"/>
      <c r="B28" s="8" t="s">
        <v>14</v>
      </c>
      <c r="C28" s="9"/>
      <c r="D28" s="12"/>
      <c r="E28" s="9"/>
      <c r="F28" s="9"/>
      <c r="G28" s="9"/>
      <c r="H28" s="9"/>
      <c r="I28" s="9"/>
      <c r="J28" s="8" t="s">
        <v>14</v>
      </c>
      <c r="K28" s="9"/>
      <c r="L28" s="12"/>
      <c r="M28" s="9"/>
      <c r="N28" s="9"/>
      <c r="O28" s="9"/>
    </row>
    <row r="29" spans="1:15" x14ac:dyDescent="0.25">
      <c r="A29" s="9"/>
      <c r="B29" s="8"/>
      <c r="C29" s="9"/>
      <c r="D29" s="12"/>
      <c r="E29" s="9"/>
      <c r="F29" s="9"/>
      <c r="G29" s="9"/>
      <c r="H29" s="9"/>
      <c r="I29" s="9"/>
      <c r="J29" s="8"/>
      <c r="K29" s="9"/>
      <c r="L29" s="12"/>
      <c r="M29" s="9"/>
      <c r="N29" s="9"/>
      <c r="O29" s="9"/>
    </row>
    <row r="30" spans="1:15" x14ac:dyDescent="0.25">
      <c r="A30" s="9"/>
      <c r="B30" s="8"/>
      <c r="C30" s="9"/>
      <c r="D30" s="12"/>
      <c r="E30" s="9"/>
      <c r="F30" s="9"/>
      <c r="G30" s="9"/>
      <c r="H30" s="9"/>
      <c r="I30" s="9"/>
      <c r="J30" s="8"/>
      <c r="K30" s="9"/>
      <c r="L30" s="12"/>
      <c r="M30" s="9"/>
      <c r="N30" s="9"/>
      <c r="O30" s="9"/>
    </row>
    <row r="31" spans="1:15" x14ac:dyDescent="0.25">
      <c r="A31" s="9"/>
      <c r="B31" s="8"/>
      <c r="C31" s="9"/>
      <c r="D31" s="12"/>
      <c r="E31" s="9"/>
      <c r="F31" s="9"/>
      <c r="G31" s="9"/>
      <c r="H31" s="9"/>
      <c r="I31" s="9"/>
      <c r="J31" s="8"/>
      <c r="K31" s="9"/>
      <c r="L31" s="12"/>
      <c r="M31" s="9"/>
      <c r="N31" s="9"/>
      <c r="O31" s="9"/>
    </row>
    <row r="32" spans="1:15" x14ac:dyDescent="0.25">
      <c r="A32" s="9"/>
      <c r="B32" s="8"/>
      <c r="C32" s="9"/>
      <c r="D32" s="12"/>
      <c r="E32" s="9"/>
      <c r="F32" s="9"/>
      <c r="G32" s="9"/>
      <c r="H32" s="9"/>
      <c r="I32" s="9"/>
      <c r="J32" s="8"/>
      <c r="K32" s="9"/>
      <c r="L32" s="12"/>
      <c r="M32" s="9"/>
      <c r="N32" s="9"/>
      <c r="O32" s="9"/>
    </row>
    <row r="33" spans="1:15" x14ac:dyDescent="0.25">
      <c r="A33" s="9"/>
      <c r="B33" s="8"/>
      <c r="C33" s="9"/>
      <c r="D33" s="12"/>
      <c r="E33" s="9"/>
      <c r="F33" s="9"/>
      <c r="G33" s="9"/>
      <c r="H33" s="9"/>
      <c r="I33" s="9"/>
      <c r="J33" s="8"/>
      <c r="K33" s="9"/>
      <c r="L33" s="12"/>
      <c r="M33" s="9"/>
      <c r="N33" s="9"/>
      <c r="O33" s="9"/>
    </row>
    <row r="34" spans="1:15" x14ac:dyDescent="0.25">
      <c r="A34" s="9"/>
      <c r="B34" s="8"/>
      <c r="C34" s="9"/>
      <c r="D34" s="12"/>
      <c r="E34" s="9"/>
      <c r="F34" s="9"/>
      <c r="G34" s="9"/>
      <c r="H34" s="9"/>
      <c r="I34" s="9"/>
      <c r="J34" s="8"/>
      <c r="K34" s="9"/>
      <c r="L34" s="12"/>
      <c r="M34" s="9"/>
      <c r="N34" s="9"/>
      <c r="O34" s="9"/>
    </row>
    <row r="35" spans="1:15" x14ac:dyDescent="0.25">
      <c r="A35" s="9"/>
      <c r="B35" s="8"/>
      <c r="C35" s="9"/>
      <c r="D35" s="12"/>
      <c r="E35" s="9"/>
      <c r="F35" s="9"/>
      <c r="G35" s="9"/>
      <c r="H35" s="9"/>
      <c r="I35" s="9"/>
      <c r="J35" s="8"/>
      <c r="K35" s="9"/>
      <c r="L35" s="12"/>
      <c r="M35" s="9"/>
      <c r="N35" s="9"/>
      <c r="O35" s="9"/>
    </row>
    <row r="36" spans="1:15" x14ac:dyDescent="0.25">
      <c r="A36" s="9"/>
      <c r="B36" s="8"/>
      <c r="C36" s="9"/>
      <c r="D36" s="12"/>
      <c r="E36" s="9"/>
      <c r="F36" s="9"/>
      <c r="G36" s="9"/>
      <c r="H36" s="9"/>
      <c r="I36" s="9"/>
      <c r="J36" s="8"/>
      <c r="K36" s="9"/>
      <c r="L36" s="12"/>
      <c r="M36" s="9"/>
      <c r="N36" s="9"/>
      <c r="O36" s="9"/>
    </row>
    <row r="37" spans="1:15" x14ac:dyDescent="0.25">
      <c r="A37" s="9"/>
      <c r="B37" s="8"/>
      <c r="C37" s="9"/>
      <c r="D37" s="12"/>
      <c r="E37" s="9"/>
      <c r="F37" s="9"/>
      <c r="G37" s="9"/>
      <c r="H37" s="9"/>
      <c r="I37" s="9"/>
      <c r="J37" s="8"/>
      <c r="K37" s="9"/>
      <c r="L37" s="12"/>
      <c r="M37" s="9"/>
      <c r="N37" s="9"/>
      <c r="O37" s="9"/>
    </row>
    <row r="38" spans="1:15" x14ac:dyDescent="0.25">
      <c r="A38" s="9"/>
      <c r="B38" s="8"/>
      <c r="C38" s="9"/>
      <c r="D38" s="12"/>
      <c r="E38" s="9"/>
      <c r="F38" s="9"/>
      <c r="G38" s="9"/>
      <c r="H38" s="9"/>
      <c r="I38" s="9"/>
      <c r="J38" s="8"/>
      <c r="K38" s="9"/>
      <c r="L38" s="12"/>
      <c r="M38" s="9"/>
      <c r="N38" s="9"/>
      <c r="O38" s="9"/>
    </row>
    <row r="39" spans="1:15" x14ac:dyDescent="0.25">
      <c r="A39" s="9"/>
      <c r="B39" s="8"/>
      <c r="C39" s="9"/>
      <c r="D39" s="12"/>
      <c r="E39" s="9"/>
      <c r="F39" s="9"/>
      <c r="G39" s="9"/>
      <c r="H39" s="9"/>
      <c r="I39" s="9"/>
      <c r="J39" s="8"/>
      <c r="K39" s="9"/>
      <c r="L39" s="12"/>
      <c r="M39" s="9"/>
      <c r="N39" s="9"/>
      <c r="O39" s="9"/>
    </row>
    <row r="40" spans="1:15" x14ac:dyDescent="0.25">
      <c r="A40" s="9"/>
      <c r="B40" s="8"/>
      <c r="C40" s="9"/>
      <c r="D40" s="12"/>
      <c r="E40" s="9"/>
      <c r="F40" s="9"/>
      <c r="G40" s="9"/>
      <c r="H40" s="9"/>
      <c r="I40" s="9"/>
      <c r="J40" s="8"/>
      <c r="K40" s="9"/>
      <c r="L40" s="12"/>
      <c r="M40" s="9"/>
      <c r="N40" s="9"/>
      <c r="O40" s="9"/>
    </row>
    <row r="41" spans="1:15" x14ac:dyDescent="0.25">
      <c r="A41" s="9"/>
      <c r="B41" s="8"/>
      <c r="C41" s="9"/>
      <c r="D41" s="12"/>
      <c r="E41" s="9"/>
      <c r="F41" s="9"/>
      <c r="G41" s="9"/>
      <c r="H41" s="9"/>
      <c r="I41" s="9"/>
      <c r="J41" s="8"/>
      <c r="K41" s="9"/>
      <c r="L41" s="12"/>
      <c r="M41" s="9"/>
      <c r="N41" s="9"/>
      <c r="O41" s="9"/>
    </row>
    <row r="42" spans="1:15" x14ac:dyDescent="0.25">
      <c r="A42" s="9"/>
      <c r="B42" s="8"/>
      <c r="C42" s="9"/>
      <c r="D42" s="12"/>
      <c r="E42" s="9"/>
      <c r="F42" s="9"/>
      <c r="G42" s="9"/>
      <c r="H42" s="9"/>
      <c r="I42" s="9"/>
      <c r="J42" s="8"/>
      <c r="K42" s="9"/>
      <c r="L42" s="12"/>
      <c r="M42" s="9"/>
      <c r="N42" s="9"/>
      <c r="O42" s="9"/>
    </row>
    <row r="43" spans="1:15" x14ac:dyDescent="0.25">
      <c r="A43" s="9"/>
      <c r="B43" s="8"/>
      <c r="C43" s="9"/>
      <c r="D43" s="12"/>
      <c r="E43" s="9"/>
      <c r="F43" s="9"/>
      <c r="G43" s="9"/>
      <c r="H43" s="9"/>
      <c r="I43" s="9"/>
      <c r="J43" s="8"/>
      <c r="K43" s="9"/>
      <c r="L43" s="12"/>
      <c r="M43" s="9"/>
      <c r="N43" s="9"/>
      <c r="O43" s="9"/>
    </row>
    <row r="44" spans="1:15" x14ac:dyDescent="0.25">
      <c r="A44" s="9"/>
      <c r="B44" s="8"/>
      <c r="C44" s="9"/>
      <c r="D44" s="12"/>
      <c r="E44" s="9"/>
      <c r="F44" s="9"/>
      <c r="G44" s="9"/>
      <c r="H44" s="9"/>
      <c r="I44" s="9"/>
      <c r="J44" s="8"/>
      <c r="K44" s="9"/>
      <c r="L44" s="12"/>
      <c r="M44" s="9"/>
      <c r="N44" s="9"/>
      <c r="O44" s="9"/>
    </row>
    <row r="45" spans="1:15" x14ac:dyDescent="0.25">
      <c r="A45" s="9"/>
      <c r="B45" s="8"/>
      <c r="C45" s="9"/>
      <c r="D45" s="12"/>
      <c r="E45" s="9"/>
      <c r="F45" s="9"/>
      <c r="G45" s="9"/>
      <c r="H45" s="9"/>
      <c r="I45" s="9"/>
      <c r="J45" s="8"/>
      <c r="K45" s="9"/>
      <c r="L45" s="12"/>
      <c r="M45" s="9"/>
      <c r="N45" s="9"/>
      <c r="O45" s="9"/>
    </row>
    <row r="46" spans="1:15" x14ac:dyDescent="0.25">
      <c r="A46" s="9"/>
      <c r="B46" s="8"/>
      <c r="C46" s="9"/>
      <c r="D46" s="12"/>
      <c r="E46" s="9"/>
      <c r="F46" s="9"/>
      <c r="G46" s="9"/>
      <c r="H46" s="9"/>
      <c r="I46" s="9"/>
      <c r="J46" s="8"/>
      <c r="K46" s="9"/>
      <c r="L46" s="12"/>
      <c r="M46" s="9"/>
      <c r="N46" s="9"/>
      <c r="O46" s="9"/>
    </row>
    <row r="47" spans="1:15" x14ac:dyDescent="0.25">
      <c r="A47" s="9"/>
      <c r="B47" s="21"/>
      <c r="C47" s="9"/>
      <c r="D47" s="12"/>
      <c r="E47" s="9"/>
      <c r="F47" s="9"/>
      <c r="G47" s="9"/>
      <c r="H47" s="9"/>
      <c r="I47" s="49"/>
      <c r="J47" s="21"/>
      <c r="K47" s="9"/>
      <c r="L47" s="12"/>
      <c r="M47" s="9"/>
      <c r="N47" s="9"/>
      <c r="O47" s="9"/>
    </row>
    <row r="48" spans="1:15" x14ac:dyDescent="0.25">
      <c r="A48" s="9"/>
      <c r="B48" s="21"/>
      <c r="C48" s="9"/>
      <c r="D48" s="12"/>
      <c r="E48" s="9"/>
      <c r="F48" s="9"/>
      <c r="G48" s="9"/>
      <c r="H48" s="9"/>
      <c r="I48" s="9"/>
      <c r="J48" s="21"/>
      <c r="K48" s="9"/>
      <c r="L48" s="12"/>
      <c r="M48" s="9"/>
      <c r="N48" s="9"/>
      <c r="O48" s="9"/>
    </row>
    <row r="49" spans="1:16" x14ac:dyDescent="0.25">
      <c r="A49" s="9"/>
      <c r="B49" s="21"/>
      <c r="C49" s="27"/>
      <c r="D49" s="27"/>
      <c r="E49" s="12"/>
      <c r="F49" s="55"/>
      <c r="G49" s="9"/>
      <c r="H49" s="9"/>
      <c r="I49" s="55"/>
      <c r="J49" s="21"/>
      <c r="K49" s="27"/>
      <c r="L49" s="27"/>
      <c r="M49" s="12"/>
      <c r="N49" s="55"/>
      <c r="O49" s="9"/>
    </row>
    <row r="50" spans="1:16" x14ac:dyDescent="0.25">
      <c r="A50" s="9"/>
      <c r="B50" s="76"/>
      <c r="C50" s="12"/>
      <c r="D50" s="12"/>
      <c r="E50" s="12"/>
      <c r="F50" s="45"/>
      <c r="G50" s="9"/>
      <c r="H50" s="9"/>
      <c r="I50" s="9"/>
      <c r="J50" s="76"/>
      <c r="K50" s="12"/>
      <c r="L50" s="12"/>
      <c r="M50" s="12"/>
      <c r="N50" s="45"/>
      <c r="O50" s="9"/>
    </row>
    <row r="51" spans="1:16" x14ac:dyDescent="0.25">
      <c r="A51" s="9"/>
      <c r="B51" s="76"/>
      <c r="C51" s="12"/>
      <c r="D51" s="12"/>
      <c r="E51" s="12"/>
      <c r="F51" s="45"/>
      <c r="G51" s="9"/>
      <c r="H51" s="9"/>
      <c r="I51" s="9"/>
      <c r="J51" s="76"/>
      <c r="K51" s="12"/>
      <c r="L51" s="12"/>
      <c r="M51" s="12"/>
      <c r="N51" s="45"/>
      <c r="O51" s="9"/>
    </row>
    <row r="52" spans="1:16" x14ac:dyDescent="0.25">
      <c r="A52" s="9"/>
      <c r="B52" s="76"/>
      <c r="C52" s="12"/>
      <c r="D52" s="12"/>
      <c r="E52" s="12"/>
      <c r="F52" s="17"/>
      <c r="G52" s="9"/>
      <c r="H52" s="9"/>
      <c r="I52" s="9"/>
      <c r="J52" s="76"/>
      <c r="K52" s="12"/>
      <c r="L52" s="12"/>
      <c r="M52" s="12"/>
      <c r="N52" s="17"/>
      <c r="O52" s="9"/>
    </row>
    <row r="53" spans="1:16" x14ac:dyDescent="0.25">
      <c r="A53" s="9"/>
      <c r="B53" s="1" t="s">
        <v>8</v>
      </c>
      <c r="C53" s="12"/>
      <c r="D53" s="12"/>
      <c r="E53" s="12"/>
      <c r="F53" s="17"/>
      <c r="G53" s="9"/>
      <c r="H53" s="9"/>
      <c r="I53" s="9"/>
      <c r="J53" s="1" t="s">
        <v>8</v>
      </c>
      <c r="K53" s="12"/>
      <c r="L53" s="12"/>
      <c r="M53" s="12"/>
      <c r="N53" s="17"/>
      <c r="O53" s="9"/>
    </row>
    <row r="54" spans="1:16" x14ac:dyDescent="0.25">
      <c r="A54" s="9"/>
      <c r="C54" s="28"/>
      <c r="D54" s="28"/>
      <c r="E54" s="28"/>
      <c r="I54" s="72"/>
      <c r="K54" s="28"/>
      <c r="L54" s="28"/>
      <c r="M54" s="28"/>
      <c r="N54" s="4"/>
      <c r="O54" s="1"/>
    </row>
    <row r="55" spans="1:16" x14ac:dyDescent="0.25">
      <c r="A55" s="9"/>
      <c r="B55" s="1" t="s">
        <v>125</v>
      </c>
      <c r="C55" s="27"/>
      <c r="D55" s="27"/>
      <c r="E55" s="12"/>
      <c r="F55" s="17"/>
      <c r="G55" s="9"/>
      <c r="H55" s="9"/>
      <c r="I55" s="9"/>
      <c r="J55" s="1" t="s">
        <v>32</v>
      </c>
      <c r="K55" s="27"/>
      <c r="L55" s="27"/>
      <c r="M55" s="12"/>
      <c r="N55" s="17"/>
      <c r="O55" s="9"/>
    </row>
    <row r="56" spans="1:16" x14ac:dyDescent="0.25">
      <c r="A56" s="9"/>
      <c r="C56" s="27"/>
      <c r="D56" s="27"/>
      <c r="E56" s="12"/>
      <c r="F56" s="17"/>
      <c r="G56" s="9"/>
      <c r="H56" s="9"/>
      <c r="I56" s="9"/>
      <c r="J56" s="9"/>
      <c r="K56" s="1"/>
      <c r="L56" s="27"/>
      <c r="M56" s="27"/>
      <c r="N56" s="12"/>
      <c r="O56" s="17"/>
      <c r="P56" s="9"/>
    </row>
    <row r="57" spans="1:16" x14ac:dyDescent="0.25">
      <c r="A57" s="9"/>
      <c r="B57" s="21"/>
      <c r="C57" s="21"/>
      <c r="D57" s="21"/>
      <c r="E57" s="21"/>
      <c r="F57" s="47"/>
      <c r="G57" s="8"/>
      <c r="H57" s="8"/>
      <c r="I57" s="9"/>
      <c r="J57" s="9"/>
      <c r="K57" s="21"/>
      <c r="L57" s="21"/>
      <c r="M57" s="21"/>
      <c r="N57" s="21"/>
      <c r="O57" s="47"/>
      <c r="P57" s="8"/>
    </row>
    <row r="58" spans="1:16" ht="22.2" x14ac:dyDescent="0.35">
      <c r="A58" s="9"/>
      <c r="B58" s="20"/>
      <c r="C58" s="21"/>
      <c r="D58" s="21"/>
      <c r="E58" s="21"/>
      <c r="F58" s="47"/>
      <c r="G58" s="8"/>
      <c r="H58" s="8"/>
      <c r="I58" s="9"/>
      <c r="J58" s="62" t="s">
        <v>24</v>
      </c>
      <c r="K58" s="14"/>
      <c r="L58" s="12"/>
      <c r="M58" s="9"/>
      <c r="N58" s="9"/>
      <c r="O58" s="9"/>
    </row>
    <row r="59" spans="1:16" ht="22.2" x14ac:dyDescent="0.35">
      <c r="A59" s="9"/>
      <c r="B59" s="62" t="s">
        <v>24</v>
      </c>
      <c r="C59" s="14"/>
      <c r="D59" s="12"/>
      <c r="E59" s="9"/>
      <c r="F59" s="9"/>
      <c r="G59" s="9"/>
      <c r="H59" s="9"/>
      <c r="I59" s="9"/>
      <c r="J59" s="1" t="s">
        <v>25</v>
      </c>
      <c r="K59" s="9"/>
      <c r="L59" s="12"/>
      <c r="M59" s="9"/>
      <c r="N59" s="9"/>
      <c r="O59" s="9"/>
    </row>
    <row r="60" spans="1:16" x14ac:dyDescent="0.25">
      <c r="A60" s="9"/>
      <c r="B60" s="1" t="s">
        <v>25</v>
      </c>
      <c r="C60" s="9"/>
      <c r="D60" s="12"/>
      <c r="E60" s="9"/>
      <c r="F60" s="9"/>
      <c r="G60" s="9"/>
      <c r="H60" s="9"/>
      <c r="I60" s="9"/>
      <c r="K60" s="9"/>
      <c r="L60" s="12"/>
      <c r="M60" s="9"/>
      <c r="N60" s="9"/>
      <c r="O60" s="9"/>
    </row>
    <row r="61" spans="1:16" ht="20.399999999999999" x14ac:dyDescent="0.35">
      <c r="A61" s="9"/>
      <c r="C61" s="9"/>
      <c r="D61" s="12"/>
      <c r="E61" s="9"/>
      <c r="F61" s="9"/>
      <c r="G61" s="9"/>
      <c r="H61" s="9"/>
      <c r="I61" s="9"/>
      <c r="K61" s="15"/>
      <c r="L61" s="12"/>
      <c r="M61" s="9"/>
      <c r="N61" s="9"/>
      <c r="O61" s="9"/>
    </row>
    <row r="62" spans="1:16" ht="20.399999999999999" x14ac:dyDescent="0.35">
      <c r="A62" s="9"/>
      <c r="C62" s="15"/>
      <c r="D62" s="12"/>
      <c r="E62" s="9"/>
      <c r="F62" s="9"/>
      <c r="G62" s="9"/>
      <c r="H62" s="9"/>
      <c r="I62" s="9"/>
      <c r="J62" s="3"/>
      <c r="K62" s="9"/>
      <c r="L62" s="12"/>
      <c r="M62" s="9"/>
      <c r="N62" s="9"/>
      <c r="O62" s="9"/>
    </row>
    <row r="63" spans="1:16" ht="20.399999999999999" x14ac:dyDescent="0.35">
      <c r="A63" s="9"/>
      <c r="B63" s="3"/>
      <c r="C63" s="9"/>
      <c r="D63" s="12"/>
      <c r="E63" s="9"/>
      <c r="F63" s="9"/>
      <c r="G63" s="9"/>
      <c r="H63" s="9"/>
      <c r="I63" s="9"/>
      <c r="J63" s="71" t="s">
        <v>2</v>
      </c>
      <c r="K63" s="9"/>
      <c r="L63" s="12"/>
      <c r="M63" s="9"/>
      <c r="N63" s="9"/>
      <c r="O63" s="9"/>
    </row>
    <row r="64" spans="1:16" ht="20.399999999999999" x14ac:dyDescent="0.35">
      <c r="A64" s="9"/>
      <c r="B64" s="71" t="s">
        <v>2</v>
      </c>
      <c r="C64" s="9"/>
      <c r="D64" s="12"/>
      <c r="E64" s="9"/>
      <c r="F64" s="9"/>
      <c r="G64" s="9"/>
      <c r="H64" s="9"/>
      <c r="I64" s="9"/>
      <c r="J64" s="48"/>
      <c r="K64" s="9"/>
      <c r="L64" s="12"/>
      <c r="M64" s="9"/>
      <c r="N64" s="9"/>
      <c r="O64" s="9"/>
    </row>
    <row r="65" spans="1:15" x14ac:dyDescent="0.25">
      <c r="A65" s="9"/>
      <c r="B65" s="48"/>
      <c r="C65" s="9"/>
      <c r="D65" s="12"/>
      <c r="E65" s="9"/>
      <c r="F65" s="9"/>
      <c r="G65" s="9"/>
      <c r="H65" s="9"/>
      <c r="I65" s="9"/>
      <c r="J65" s="26" t="s">
        <v>28</v>
      </c>
      <c r="K65" s="9"/>
      <c r="L65" s="12"/>
      <c r="M65" s="9"/>
      <c r="N65" s="9"/>
      <c r="O65" s="9"/>
    </row>
    <row r="66" spans="1:15" x14ac:dyDescent="0.25">
      <c r="A66" s="9"/>
      <c r="B66" s="26" t="s">
        <v>103</v>
      </c>
      <c r="C66" s="9"/>
      <c r="D66" s="12"/>
      <c r="E66" s="9"/>
      <c r="F66" s="9"/>
      <c r="G66" s="9"/>
      <c r="H66" s="9"/>
      <c r="I66" s="9"/>
      <c r="J66" s="9" t="s">
        <v>34</v>
      </c>
      <c r="K66" s="9"/>
      <c r="L66" s="12"/>
      <c r="M66" s="9"/>
      <c r="N66" s="9"/>
      <c r="O66" s="9"/>
    </row>
    <row r="67" spans="1:15" x14ac:dyDescent="0.25">
      <c r="A67" s="9"/>
      <c r="B67" s="9"/>
      <c r="C67" s="9"/>
      <c r="D67" s="12"/>
      <c r="E67" s="9"/>
      <c r="F67" s="9"/>
      <c r="G67" s="9"/>
      <c r="H67" s="9"/>
      <c r="I67" s="9"/>
      <c r="J67" s="20"/>
      <c r="K67" s="9"/>
      <c r="L67" s="12"/>
      <c r="M67" s="9"/>
      <c r="N67" s="9"/>
      <c r="O67" s="9"/>
    </row>
    <row r="68" spans="1:15" x14ac:dyDescent="0.25">
      <c r="A68" s="9"/>
      <c r="B68" s="1" t="s">
        <v>104</v>
      </c>
      <c r="C68" s="9"/>
      <c r="D68" s="12"/>
      <c r="E68" s="9"/>
      <c r="F68" s="9"/>
      <c r="G68" s="9"/>
      <c r="H68" s="9"/>
      <c r="I68" s="9"/>
      <c r="J68" s="83" t="s">
        <v>29</v>
      </c>
      <c r="K68" s="10"/>
      <c r="L68" s="10"/>
      <c r="M68" s="10"/>
      <c r="N68" s="13">
        <v>5541.14</v>
      </c>
      <c r="O68" s="20" t="s">
        <v>26</v>
      </c>
    </row>
    <row r="69" spans="1:15" ht="13.8" thickBot="1" x14ac:dyDescent="0.3">
      <c r="A69" s="9"/>
      <c r="B69" s="19"/>
      <c r="C69" s="9"/>
      <c r="D69" s="12"/>
      <c r="E69" s="9"/>
      <c r="F69" s="20"/>
      <c r="G69" s="20"/>
      <c r="H69" s="9"/>
      <c r="I69" s="9"/>
      <c r="J69" s="20" t="s">
        <v>35</v>
      </c>
      <c r="K69" s="28"/>
      <c r="L69" s="28"/>
      <c r="M69" s="28"/>
      <c r="N69" s="24">
        <v>6760.94</v>
      </c>
      <c r="O69" s="20" t="s">
        <v>26</v>
      </c>
    </row>
    <row r="70" spans="1:15" ht="13.8" thickBot="1" x14ac:dyDescent="0.3">
      <c r="A70" s="9"/>
      <c r="B70" s="64" t="s">
        <v>3</v>
      </c>
      <c r="C70" s="66" t="s">
        <v>4</v>
      </c>
      <c r="D70" s="77" t="s">
        <v>5</v>
      </c>
      <c r="E70" s="80" t="s">
        <v>6</v>
      </c>
      <c r="F70" s="66" t="s">
        <v>7</v>
      </c>
      <c r="G70" s="9"/>
      <c r="H70" s="9"/>
      <c r="I70" s="9"/>
      <c r="K70" s="9"/>
      <c r="L70" s="12"/>
      <c r="M70" s="9"/>
      <c r="N70" s="55"/>
      <c r="O70" s="9"/>
    </row>
    <row r="71" spans="1:15" x14ac:dyDescent="0.25">
      <c r="A71" s="9"/>
      <c r="B71" s="11" t="s">
        <v>105</v>
      </c>
      <c r="C71" s="92" t="s">
        <v>10</v>
      </c>
      <c r="D71" s="93">
        <v>3.3</v>
      </c>
      <c r="E71" s="92">
        <v>4</v>
      </c>
      <c r="F71" s="68">
        <f t="shared" ref="F71:F84" si="0">SUM(D71*E71)</f>
        <v>13.2</v>
      </c>
      <c r="G71" s="9"/>
      <c r="H71" s="49"/>
      <c r="I71" s="9"/>
      <c r="J71" s="9"/>
      <c r="K71" s="12"/>
      <c r="L71" s="12"/>
      <c r="M71" s="12"/>
      <c r="N71" s="23"/>
      <c r="O71" s="9"/>
    </row>
    <row r="72" spans="1:15" x14ac:dyDescent="0.25">
      <c r="A72" s="9"/>
      <c r="B72" s="6" t="s">
        <v>106</v>
      </c>
      <c r="C72" s="100" t="s">
        <v>10</v>
      </c>
      <c r="D72" s="101">
        <v>3.3</v>
      </c>
      <c r="E72" s="100">
        <v>4</v>
      </c>
      <c r="F72" s="68">
        <f t="shared" si="0"/>
        <v>13.2</v>
      </c>
      <c r="G72" s="9"/>
      <c r="H72" s="9"/>
      <c r="I72" s="9"/>
      <c r="J72" s="20" t="s">
        <v>36</v>
      </c>
      <c r="K72" s="28"/>
      <c r="L72" s="28"/>
      <c r="M72" s="28"/>
      <c r="N72" s="72">
        <f>SUM(N68:N71)</f>
        <v>12302.08</v>
      </c>
      <c r="O72" s="20" t="s">
        <v>26</v>
      </c>
    </row>
    <row r="73" spans="1:15" x14ac:dyDescent="0.25">
      <c r="A73" s="9"/>
      <c r="B73" s="6" t="s">
        <v>107</v>
      </c>
      <c r="C73" s="22" t="s">
        <v>10</v>
      </c>
      <c r="D73" s="91">
        <v>3.3</v>
      </c>
      <c r="E73" s="22">
        <v>4</v>
      </c>
      <c r="F73" s="68">
        <f t="shared" si="0"/>
        <v>13.2</v>
      </c>
      <c r="G73" s="9"/>
      <c r="H73" s="49"/>
      <c r="I73" s="9"/>
      <c r="J73" s="9"/>
      <c r="K73" s="12"/>
      <c r="L73" s="12"/>
      <c r="M73" s="12"/>
      <c r="N73" s="23"/>
      <c r="O73" s="9"/>
    </row>
    <row r="74" spans="1:15" x14ac:dyDescent="0.25">
      <c r="A74" s="9"/>
      <c r="B74" s="6" t="s">
        <v>108</v>
      </c>
      <c r="C74" s="22" t="s">
        <v>10</v>
      </c>
      <c r="D74" s="91">
        <v>3.3</v>
      </c>
      <c r="E74" s="22">
        <v>3</v>
      </c>
      <c r="F74" s="68">
        <f t="shared" si="0"/>
        <v>9.8999999999999986</v>
      </c>
      <c r="G74" s="9"/>
      <c r="H74" s="49"/>
      <c r="I74" s="9"/>
      <c r="J74" s="9"/>
      <c r="K74" s="12"/>
      <c r="L74" s="12"/>
      <c r="M74" s="12"/>
      <c r="N74" s="23"/>
      <c r="O74" s="9"/>
    </row>
    <row r="75" spans="1:15" x14ac:dyDescent="0.25">
      <c r="A75" s="9"/>
      <c r="B75" s="5" t="s">
        <v>109</v>
      </c>
      <c r="C75" s="22" t="s">
        <v>10</v>
      </c>
      <c r="D75" s="91">
        <v>7</v>
      </c>
      <c r="E75" s="22">
        <v>2</v>
      </c>
      <c r="F75" s="68">
        <f t="shared" si="0"/>
        <v>14</v>
      </c>
      <c r="G75" s="9"/>
      <c r="H75" s="49"/>
      <c r="I75" s="9"/>
      <c r="J75" s="9"/>
      <c r="K75" s="12"/>
      <c r="L75" s="12"/>
      <c r="M75" s="12"/>
      <c r="N75" s="23"/>
      <c r="O75" s="9"/>
    </row>
    <row r="76" spans="1:15" x14ac:dyDescent="0.25">
      <c r="A76" s="9"/>
      <c r="B76" s="5" t="s">
        <v>110</v>
      </c>
      <c r="C76" s="22" t="s">
        <v>10</v>
      </c>
      <c r="D76" s="91">
        <v>4.9000000000000004</v>
      </c>
      <c r="E76" s="22">
        <v>16</v>
      </c>
      <c r="F76" s="68">
        <f t="shared" si="0"/>
        <v>78.400000000000006</v>
      </c>
      <c r="G76" s="9"/>
      <c r="H76" s="49"/>
      <c r="I76" s="9"/>
      <c r="J76" s="9"/>
      <c r="K76" s="12"/>
      <c r="L76" s="12"/>
      <c r="M76" s="12"/>
      <c r="N76" s="23"/>
      <c r="O76" s="9"/>
    </row>
    <row r="77" spans="1:15" x14ac:dyDescent="0.25">
      <c r="A77" s="9"/>
      <c r="B77" s="5" t="s">
        <v>111</v>
      </c>
      <c r="C77" s="22" t="s">
        <v>10</v>
      </c>
      <c r="D77" s="91">
        <v>9.9</v>
      </c>
      <c r="E77" s="22">
        <v>15</v>
      </c>
      <c r="F77" s="68">
        <f t="shared" si="0"/>
        <v>148.5</v>
      </c>
      <c r="G77" s="9"/>
      <c r="H77" s="49"/>
      <c r="I77" s="9"/>
      <c r="J77" s="9"/>
      <c r="K77" s="12"/>
      <c r="L77" s="12"/>
      <c r="M77" s="12"/>
      <c r="N77" s="23"/>
      <c r="O77" s="9"/>
    </row>
    <row r="78" spans="1:15" x14ac:dyDescent="0.25">
      <c r="A78" s="9"/>
      <c r="B78" s="5" t="s">
        <v>112</v>
      </c>
      <c r="C78" s="22" t="s">
        <v>10</v>
      </c>
      <c r="D78" s="91">
        <v>2.8</v>
      </c>
      <c r="E78" s="22">
        <v>5</v>
      </c>
      <c r="F78" s="68">
        <f t="shared" si="0"/>
        <v>14</v>
      </c>
      <c r="G78" s="9"/>
      <c r="H78" s="49"/>
      <c r="I78" s="9"/>
      <c r="J78" s="9"/>
      <c r="K78" s="12"/>
      <c r="L78" s="12"/>
      <c r="M78" s="12"/>
      <c r="N78" s="23"/>
      <c r="O78" s="9"/>
    </row>
    <row r="79" spans="1:15" x14ac:dyDescent="0.25">
      <c r="A79" s="9"/>
      <c r="B79" s="5" t="s">
        <v>113</v>
      </c>
      <c r="C79" s="22" t="s">
        <v>9</v>
      </c>
      <c r="D79" s="91">
        <v>120</v>
      </c>
      <c r="E79" s="22">
        <v>2</v>
      </c>
      <c r="F79" s="68">
        <f t="shared" si="0"/>
        <v>240</v>
      </c>
      <c r="G79" s="9"/>
      <c r="H79" s="49"/>
      <c r="I79" s="9"/>
      <c r="J79" s="9"/>
      <c r="K79" s="12"/>
      <c r="L79" s="12"/>
      <c r="M79" s="12"/>
      <c r="N79" s="23"/>
      <c r="O79" s="9"/>
    </row>
    <row r="80" spans="1:15" x14ac:dyDescent="0.25">
      <c r="A80" s="9"/>
      <c r="B80" s="5" t="s">
        <v>114</v>
      </c>
      <c r="C80" s="22" t="s">
        <v>10</v>
      </c>
      <c r="D80" s="91">
        <v>8.9</v>
      </c>
      <c r="E80" s="22">
        <v>1</v>
      </c>
      <c r="F80" s="68">
        <f t="shared" si="0"/>
        <v>8.9</v>
      </c>
      <c r="G80" s="9"/>
      <c r="H80" s="9"/>
      <c r="I80" s="9"/>
      <c r="J80" s="76"/>
      <c r="K80" s="12"/>
      <c r="L80" s="12"/>
      <c r="M80" s="12"/>
      <c r="N80" s="23"/>
      <c r="O80" s="9"/>
    </row>
    <row r="81" spans="1:15" x14ac:dyDescent="0.25">
      <c r="A81" s="9"/>
      <c r="B81" s="5" t="s">
        <v>115</v>
      </c>
      <c r="C81" s="22" t="s">
        <v>10</v>
      </c>
      <c r="D81" s="91">
        <v>9.94</v>
      </c>
      <c r="E81" s="22">
        <v>1</v>
      </c>
      <c r="F81" s="68">
        <f t="shared" si="0"/>
        <v>9.94</v>
      </c>
      <c r="G81" s="9"/>
      <c r="H81" s="49"/>
      <c r="I81" s="9"/>
      <c r="J81" s="76"/>
      <c r="K81" s="12"/>
      <c r="L81" s="12"/>
      <c r="M81" s="12"/>
      <c r="N81" s="23"/>
      <c r="O81" s="9"/>
    </row>
    <row r="82" spans="1:15" x14ac:dyDescent="0.25">
      <c r="A82" s="9"/>
      <c r="B82" s="5" t="s">
        <v>116</v>
      </c>
      <c r="C82" s="22" t="s">
        <v>10</v>
      </c>
      <c r="D82" s="91">
        <v>6.45</v>
      </c>
      <c r="E82" s="22">
        <v>1</v>
      </c>
      <c r="F82" s="68">
        <f t="shared" si="0"/>
        <v>6.45</v>
      </c>
      <c r="G82" s="9"/>
      <c r="H82" s="9"/>
      <c r="I82" s="9"/>
      <c r="J82" s="76"/>
      <c r="K82" s="12"/>
      <c r="L82" s="12"/>
      <c r="M82" s="12"/>
      <c r="N82" s="23"/>
      <c r="O82" s="9"/>
    </row>
    <row r="83" spans="1:15" x14ac:dyDescent="0.25">
      <c r="A83" s="9"/>
      <c r="B83" s="5" t="s">
        <v>117</v>
      </c>
      <c r="C83" s="22" t="s">
        <v>10</v>
      </c>
      <c r="D83" s="91">
        <v>1</v>
      </c>
      <c r="E83" s="22">
        <v>30</v>
      </c>
      <c r="F83" s="68">
        <f t="shared" si="0"/>
        <v>30</v>
      </c>
      <c r="G83" s="9"/>
      <c r="H83" s="49"/>
      <c r="I83" s="9"/>
      <c r="J83" s="76"/>
      <c r="K83" s="12"/>
      <c r="L83" s="12"/>
      <c r="M83" s="12"/>
      <c r="N83" s="23"/>
      <c r="O83" s="9"/>
    </row>
    <row r="84" spans="1:15" ht="13.8" thickBot="1" x14ac:dyDescent="0.3">
      <c r="A84" s="9"/>
      <c r="B84" s="5" t="s">
        <v>118</v>
      </c>
      <c r="C84" s="22" t="s">
        <v>42</v>
      </c>
      <c r="D84" s="91">
        <v>42.19</v>
      </c>
      <c r="E84" s="22">
        <v>7</v>
      </c>
      <c r="F84" s="68">
        <f t="shared" si="0"/>
        <v>295.33</v>
      </c>
      <c r="G84" s="9"/>
      <c r="H84" s="9"/>
      <c r="I84" s="9"/>
      <c r="K84" s="12"/>
      <c r="L84" s="12"/>
      <c r="M84" s="12"/>
      <c r="N84" s="23"/>
      <c r="O84" s="9"/>
    </row>
    <row r="85" spans="1:15" ht="13.8" thickBot="1" x14ac:dyDescent="0.3">
      <c r="A85" s="9"/>
      <c r="B85" s="103"/>
      <c r="C85" s="104"/>
      <c r="D85" s="105"/>
      <c r="E85" s="106"/>
      <c r="F85" s="107">
        <f>SUM(F71:F84)</f>
        <v>895.02</v>
      </c>
      <c r="G85" s="9"/>
      <c r="H85" s="49"/>
      <c r="I85" s="9"/>
      <c r="J85" s="76"/>
      <c r="K85" s="12"/>
      <c r="L85" s="12"/>
      <c r="M85" s="12"/>
      <c r="N85" s="23"/>
      <c r="O85" s="9"/>
    </row>
    <row r="86" spans="1:15" x14ac:dyDescent="0.25">
      <c r="A86" s="9"/>
      <c r="B86" s="90"/>
      <c r="C86" s="9"/>
      <c r="D86" s="12"/>
      <c r="E86" s="9"/>
      <c r="F86" s="49"/>
      <c r="G86" s="9"/>
      <c r="H86" s="49"/>
      <c r="I86" s="9"/>
      <c r="J86" s="76"/>
      <c r="K86" s="12"/>
      <c r="L86" s="12"/>
      <c r="M86" s="12"/>
      <c r="N86" s="23"/>
      <c r="O86" s="9"/>
    </row>
    <row r="87" spans="1:15" x14ac:dyDescent="0.25">
      <c r="A87" s="9"/>
      <c r="B87" s="90" t="s">
        <v>119</v>
      </c>
      <c r="C87" s="9" t="s">
        <v>9</v>
      </c>
      <c r="D87" s="12">
        <v>4.74</v>
      </c>
      <c r="E87" s="9">
        <v>20</v>
      </c>
      <c r="F87" s="68">
        <f>SUM(D87*E87)</f>
        <v>94.800000000000011</v>
      </c>
      <c r="G87" s="9"/>
      <c r="H87" s="49" t="s">
        <v>122</v>
      </c>
      <c r="I87" s="9"/>
      <c r="J87" s="76"/>
      <c r="K87" s="12"/>
      <c r="L87" s="12"/>
      <c r="M87" s="12"/>
      <c r="N87" s="23"/>
      <c r="O87" s="9"/>
    </row>
    <row r="88" spans="1:15" x14ac:dyDescent="0.25">
      <c r="A88" s="9"/>
      <c r="B88" s="90" t="s">
        <v>120</v>
      </c>
      <c r="C88" s="9"/>
      <c r="D88" s="12"/>
      <c r="E88" s="9"/>
      <c r="F88" s="49">
        <v>1170</v>
      </c>
      <c r="G88" s="9"/>
      <c r="H88" s="49" t="s">
        <v>124</v>
      </c>
      <c r="I88" s="9"/>
      <c r="J88" s="76"/>
      <c r="K88" s="12"/>
      <c r="L88" s="12"/>
      <c r="M88" s="12"/>
      <c r="N88" s="23"/>
      <c r="O88" s="9"/>
    </row>
    <row r="89" spans="1:15" x14ac:dyDescent="0.25">
      <c r="A89" s="9"/>
      <c r="B89" s="90" t="s">
        <v>121</v>
      </c>
      <c r="C89" s="9"/>
      <c r="D89" s="12"/>
      <c r="E89" s="9"/>
      <c r="F89" s="49">
        <v>159</v>
      </c>
      <c r="G89" s="9"/>
      <c r="H89" s="49"/>
      <c r="I89" s="9"/>
      <c r="J89" s="76"/>
      <c r="K89" s="12"/>
      <c r="L89" s="12"/>
      <c r="M89" s="12"/>
      <c r="N89" s="23"/>
      <c r="O89" s="9"/>
    </row>
    <row r="90" spans="1:15" x14ac:dyDescent="0.25">
      <c r="A90" s="9"/>
      <c r="C90" s="9"/>
      <c r="D90" s="12"/>
      <c r="E90" s="9"/>
      <c r="F90" s="49"/>
      <c r="G90" s="9"/>
      <c r="H90" s="9"/>
      <c r="I90" s="9"/>
      <c r="J90" s="21"/>
      <c r="K90" s="27"/>
      <c r="L90" s="27"/>
      <c r="M90" s="12"/>
      <c r="N90" s="45"/>
      <c r="O90" s="9"/>
    </row>
    <row r="91" spans="1:15" x14ac:dyDescent="0.25">
      <c r="A91" s="9"/>
      <c r="B91" s="8" t="s">
        <v>16</v>
      </c>
      <c r="C91" s="10" t="s">
        <v>15</v>
      </c>
      <c r="D91" s="27">
        <v>15</v>
      </c>
      <c r="E91" s="27">
        <v>120</v>
      </c>
      <c r="F91" s="68">
        <f>SUM(D91*E91)</f>
        <v>1800</v>
      </c>
      <c r="G91" s="9"/>
      <c r="H91" s="9"/>
      <c r="I91" s="9"/>
      <c r="J91" s="21"/>
      <c r="K91" s="27"/>
      <c r="L91" s="27"/>
      <c r="M91" s="12"/>
      <c r="N91" s="17"/>
      <c r="O91" s="9"/>
    </row>
    <row r="92" spans="1:15" x14ac:dyDescent="0.25">
      <c r="A92" s="9"/>
      <c r="C92" s="9"/>
      <c r="D92" s="12"/>
      <c r="E92" s="9"/>
      <c r="F92" s="49"/>
      <c r="G92" s="9"/>
      <c r="H92" s="9"/>
      <c r="I92" s="9"/>
      <c r="J92" s="21"/>
      <c r="K92" s="27"/>
      <c r="L92" s="27"/>
      <c r="M92" s="12"/>
      <c r="N92" s="23"/>
      <c r="O92" s="9"/>
    </row>
    <row r="93" spans="1:15" x14ac:dyDescent="0.25">
      <c r="A93" s="9"/>
      <c r="B93" s="1" t="s">
        <v>17</v>
      </c>
      <c r="C93" s="9"/>
      <c r="D93" s="12"/>
      <c r="E93" s="9"/>
      <c r="F93" s="49">
        <f>SUM(F85+F87+F88+F89+F91)</f>
        <v>4118.82</v>
      </c>
      <c r="G93" s="9"/>
      <c r="H93" s="9"/>
      <c r="I93" s="9"/>
      <c r="J93" s="21" t="s">
        <v>23</v>
      </c>
      <c r="K93" s="27"/>
      <c r="L93" s="27"/>
      <c r="M93" s="12"/>
      <c r="N93" s="17"/>
      <c r="O93" s="9"/>
    </row>
    <row r="94" spans="1:15" x14ac:dyDescent="0.25">
      <c r="A94" s="9"/>
      <c r="B94" s="1" t="s">
        <v>0</v>
      </c>
      <c r="C94" s="9"/>
      <c r="D94" s="12"/>
      <c r="E94" s="9"/>
      <c r="F94" s="49">
        <f>SUM(F93*20%)</f>
        <v>823.76400000000001</v>
      </c>
      <c r="G94" s="9"/>
      <c r="H94" s="9"/>
      <c r="I94" s="9"/>
      <c r="J94" s="20" t="s">
        <v>13</v>
      </c>
      <c r="K94" s="27"/>
      <c r="L94" s="27"/>
      <c r="M94" s="12"/>
      <c r="N94" s="49"/>
      <c r="O94" s="9"/>
    </row>
    <row r="95" spans="1:15" x14ac:dyDescent="0.25">
      <c r="A95" s="9"/>
      <c r="B95" s="1" t="s">
        <v>21</v>
      </c>
      <c r="C95" s="9"/>
      <c r="D95" s="12"/>
      <c r="E95" s="9"/>
      <c r="F95" s="55">
        <f>SUM(F93:F94)</f>
        <v>4942.5839999999998</v>
      </c>
      <c r="G95" s="9" t="s">
        <v>26</v>
      </c>
      <c r="H95" s="9"/>
      <c r="I95" s="9"/>
      <c r="J95" s="8" t="s">
        <v>14</v>
      </c>
      <c r="K95" s="27"/>
      <c r="L95" s="27"/>
      <c r="M95" s="12"/>
      <c r="N95" s="49"/>
      <c r="O95" s="9"/>
    </row>
    <row r="96" spans="1:15" x14ac:dyDescent="0.25">
      <c r="A96" s="9"/>
      <c r="C96" s="9"/>
      <c r="D96" s="12"/>
      <c r="E96" s="9"/>
      <c r="F96" s="49"/>
      <c r="G96" s="9"/>
      <c r="H96" s="9"/>
      <c r="I96" s="9"/>
      <c r="J96" s="21"/>
      <c r="K96" s="27"/>
      <c r="L96" s="27"/>
      <c r="M96" s="12"/>
      <c r="N96" s="55"/>
      <c r="O96" s="9"/>
    </row>
    <row r="97" spans="1:15" x14ac:dyDescent="0.25">
      <c r="A97" s="9"/>
      <c r="C97" s="9"/>
      <c r="D97" s="12"/>
      <c r="E97" s="9"/>
      <c r="F97" s="9"/>
      <c r="G97" s="9"/>
      <c r="H97" s="9"/>
      <c r="I97" s="9"/>
      <c r="J97" s="21"/>
      <c r="K97" s="27"/>
      <c r="L97" s="27"/>
      <c r="M97" s="12"/>
      <c r="N97" s="17"/>
      <c r="O97" s="9"/>
    </row>
    <row r="98" spans="1:15" x14ac:dyDescent="0.25">
      <c r="A98" s="9"/>
      <c r="C98" s="9"/>
      <c r="D98" s="12"/>
      <c r="E98" s="9"/>
      <c r="F98" s="9"/>
      <c r="G98" s="9"/>
      <c r="H98" s="9"/>
      <c r="I98" s="9"/>
      <c r="J98" s="21"/>
      <c r="K98" s="27"/>
      <c r="L98" s="27"/>
      <c r="M98" s="12"/>
      <c r="N98" s="17"/>
      <c r="O98" s="9"/>
    </row>
    <row r="99" spans="1:15" x14ac:dyDescent="0.25">
      <c r="A99" s="9"/>
      <c r="B99" s="21" t="s">
        <v>23</v>
      </c>
      <c r="C99" s="9"/>
      <c r="D99" s="12"/>
      <c r="E99" s="9"/>
      <c r="F99" s="9"/>
      <c r="G99" s="9"/>
      <c r="H99" s="9"/>
      <c r="I99" s="9"/>
      <c r="J99" s="21"/>
      <c r="K99" s="27"/>
      <c r="L99" s="27"/>
      <c r="M99" s="12"/>
      <c r="N99" s="17"/>
      <c r="O99" s="9"/>
    </row>
    <row r="100" spans="1:15" x14ac:dyDescent="0.25">
      <c r="A100" s="9"/>
      <c r="B100" s="20" t="s">
        <v>13</v>
      </c>
      <c r="C100" s="9"/>
      <c r="D100" s="12"/>
      <c r="E100" s="9"/>
      <c r="F100" s="9"/>
      <c r="G100" s="9"/>
      <c r="H100" s="9"/>
      <c r="I100" s="9"/>
      <c r="J100" s="9"/>
      <c r="K100" s="27"/>
      <c r="L100" s="27"/>
      <c r="M100" s="12"/>
      <c r="N100" s="17"/>
      <c r="O100" s="9"/>
    </row>
    <row r="101" spans="1:15" x14ac:dyDescent="0.25">
      <c r="A101" s="9"/>
      <c r="B101" s="8" t="s">
        <v>14</v>
      </c>
      <c r="C101" s="9"/>
      <c r="D101" s="12"/>
      <c r="E101" s="9"/>
      <c r="F101" s="9"/>
      <c r="G101" s="9"/>
      <c r="H101" s="9"/>
      <c r="I101" s="9"/>
      <c r="J101" s="9"/>
      <c r="K101" s="27"/>
      <c r="L101" s="27"/>
      <c r="M101" s="12"/>
      <c r="N101" s="17"/>
      <c r="O101" s="9"/>
    </row>
    <row r="102" spans="1:15" x14ac:dyDescent="0.25">
      <c r="A102" s="9"/>
      <c r="B102" s="21"/>
      <c r="C102" s="27"/>
      <c r="D102" s="27"/>
      <c r="E102" s="12"/>
      <c r="F102" s="17"/>
      <c r="G102" s="9"/>
      <c r="H102" s="9"/>
      <c r="I102" s="9"/>
      <c r="J102" s="9"/>
      <c r="K102" s="27"/>
      <c r="L102" s="27"/>
      <c r="M102" s="12"/>
      <c r="N102" s="17"/>
      <c r="O102" s="9"/>
    </row>
    <row r="103" spans="1:15" x14ac:dyDescent="0.25">
      <c r="A103" s="9"/>
      <c r="B103" s="21" t="s">
        <v>50</v>
      </c>
      <c r="C103" s="27"/>
      <c r="D103" s="27"/>
      <c r="E103" s="12"/>
      <c r="F103" s="17"/>
      <c r="G103" s="9"/>
      <c r="H103" s="9"/>
      <c r="I103" s="9"/>
      <c r="J103" s="9"/>
      <c r="K103" s="27"/>
      <c r="L103" s="27"/>
      <c r="M103" s="12"/>
      <c r="N103" s="17"/>
      <c r="O103" s="9"/>
    </row>
    <row r="104" spans="1:15" x14ac:dyDescent="0.25">
      <c r="A104" s="9"/>
      <c r="B104" s="9"/>
      <c r="C104" s="27"/>
      <c r="D104" s="27"/>
      <c r="E104" s="12"/>
      <c r="F104" s="17"/>
      <c r="G104" s="9"/>
      <c r="H104" s="9"/>
      <c r="I104" s="9"/>
      <c r="J104" s="9"/>
      <c r="K104" s="9"/>
      <c r="L104" s="12"/>
      <c r="M104" s="9"/>
      <c r="N104" s="21"/>
      <c r="O104" s="9"/>
    </row>
    <row r="105" spans="1:15" x14ac:dyDescent="0.25">
      <c r="A105" s="9"/>
      <c r="B105" s="9"/>
      <c r="C105" s="9"/>
      <c r="D105" s="12"/>
      <c r="E105" s="9"/>
      <c r="F105" s="21"/>
      <c r="G105" s="9"/>
      <c r="H105" s="9"/>
      <c r="I105" s="9"/>
      <c r="J105" s="9"/>
      <c r="K105" s="9"/>
      <c r="L105" s="12"/>
      <c r="M105" s="9"/>
      <c r="N105" s="10"/>
      <c r="O105" s="9"/>
    </row>
    <row r="106" spans="1:15" x14ac:dyDescent="0.25">
      <c r="A106" s="9"/>
      <c r="B106" s="9"/>
      <c r="C106" s="9"/>
      <c r="D106" s="12"/>
      <c r="E106" s="9"/>
      <c r="F106" s="10"/>
      <c r="G106" s="9"/>
      <c r="H106" s="9"/>
      <c r="I106" s="9"/>
      <c r="J106" s="9"/>
      <c r="K106" s="10"/>
      <c r="L106" s="27"/>
      <c r="M106" s="27"/>
      <c r="N106" s="17"/>
      <c r="O106" s="9"/>
    </row>
    <row r="107" spans="1:15" x14ac:dyDescent="0.25">
      <c r="A107" s="9"/>
      <c r="B107" s="9"/>
      <c r="C107" s="10"/>
      <c r="D107" s="27"/>
      <c r="E107" s="27"/>
      <c r="F107" s="17"/>
      <c r="G107" s="9"/>
      <c r="H107" s="9"/>
      <c r="I107" s="9"/>
      <c r="J107" s="8"/>
      <c r="K107" s="8"/>
      <c r="L107" s="8"/>
      <c r="M107" s="10"/>
      <c r="N107" s="17"/>
      <c r="O107" s="9"/>
    </row>
    <row r="108" spans="1:15" x14ac:dyDescent="0.25">
      <c r="A108" s="9"/>
      <c r="B108" s="8"/>
      <c r="C108" s="8"/>
      <c r="D108" s="8"/>
      <c r="E108" s="10"/>
      <c r="F108" s="17"/>
      <c r="G108" s="9"/>
      <c r="H108" s="9"/>
      <c r="I108" s="9"/>
      <c r="J108" s="21"/>
      <c r="K108" s="9"/>
      <c r="L108" s="9"/>
      <c r="M108" s="9"/>
      <c r="N108" s="49"/>
      <c r="O108" s="9"/>
    </row>
    <row r="109" spans="1:15" x14ac:dyDescent="0.25">
      <c r="A109" s="9"/>
      <c r="B109" s="21"/>
      <c r="C109" s="9"/>
      <c r="D109" s="9"/>
      <c r="E109" s="9"/>
      <c r="F109" s="49"/>
      <c r="G109" s="9"/>
      <c r="H109" s="9"/>
      <c r="I109" s="9"/>
      <c r="J109" s="21"/>
      <c r="K109" s="9"/>
      <c r="L109" s="9"/>
      <c r="M109" s="9"/>
      <c r="N109" s="49"/>
      <c r="O109" s="9"/>
    </row>
    <row r="110" spans="1:15" x14ac:dyDescent="0.25">
      <c r="A110" s="9"/>
      <c r="B110" s="21"/>
      <c r="C110" s="9"/>
      <c r="D110" s="9"/>
      <c r="E110" s="9"/>
      <c r="F110" s="49"/>
      <c r="G110" s="9"/>
      <c r="H110" s="9"/>
      <c r="I110" s="9"/>
      <c r="K110" s="9"/>
      <c r="L110" s="9"/>
      <c r="M110" s="9"/>
      <c r="N110" s="45"/>
      <c r="O110" s="17"/>
    </row>
    <row r="111" spans="1:15" x14ac:dyDescent="0.25">
      <c r="A111" s="9"/>
      <c r="B111" s="1" t="s">
        <v>8</v>
      </c>
      <c r="C111" s="9"/>
      <c r="D111" s="9"/>
      <c r="E111" s="9"/>
      <c r="F111" s="45"/>
      <c r="G111" s="17"/>
      <c r="H111" s="17"/>
      <c r="I111" s="9"/>
      <c r="K111" s="21"/>
      <c r="L111" s="21"/>
      <c r="M111" s="21"/>
      <c r="N111" s="47"/>
      <c r="O111" s="8"/>
    </row>
    <row r="112" spans="1:15" x14ac:dyDescent="0.25">
      <c r="A112" s="9"/>
      <c r="C112" s="21"/>
      <c r="D112" s="21"/>
      <c r="E112" s="21"/>
      <c r="F112" s="47"/>
      <c r="G112" s="8"/>
      <c r="H112" s="8"/>
      <c r="I112" s="9"/>
      <c r="K112" s="21"/>
      <c r="L112" s="21"/>
      <c r="M112" s="21"/>
      <c r="N112" s="47"/>
      <c r="O112" s="8"/>
    </row>
    <row r="113" spans="1:16" x14ac:dyDescent="0.25">
      <c r="A113" s="9"/>
      <c r="B113" s="1" t="s">
        <v>123</v>
      </c>
      <c r="C113" s="21"/>
      <c r="D113" s="21"/>
      <c r="E113" s="21"/>
      <c r="F113" s="47"/>
      <c r="G113" s="8"/>
      <c r="H113" s="8"/>
      <c r="I113" s="9"/>
      <c r="J113" s="9"/>
      <c r="K113" s="1"/>
      <c r="L113" s="21"/>
      <c r="M113" s="21"/>
      <c r="N113" s="21"/>
      <c r="O113" s="47"/>
      <c r="P113" s="8"/>
    </row>
    <row r="114" spans="1:16" x14ac:dyDescent="0.25">
      <c r="A114" s="9"/>
      <c r="B114" s="20"/>
      <c r="C114" s="12"/>
      <c r="D114" s="12"/>
      <c r="E114" s="12"/>
      <c r="F114" s="17"/>
      <c r="G114" s="9"/>
      <c r="H114" s="9"/>
      <c r="I114" s="9"/>
    </row>
    <row r="115" spans="1:16" x14ac:dyDescent="0.25">
      <c r="A115" s="9"/>
      <c r="B115" s="20"/>
      <c r="C115" s="21"/>
      <c r="D115" s="21"/>
      <c r="E115" s="21"/>
      <c r="F115" s="21"/>
      <c r="G115" s="21"/>
      <c r="H115" s="21"/>
    </row>
    <row r="116" spans="1:16" x14ac:dyDescent="0.25">
      <c r="A116" s="9"/>
      <c r="C116" s="21"/>
      <c r="D116" s="21"/>
      <c r="E116" s="21"/>
      <c r="F116" s="21"/>
      <c r="G116" s="21"/>
      <c r="H116" s="21"/>
      <c r="I116" s="9"/>
    </row>
    <row r="117" spans="1:16" x14ac:dyDescent="0.25">
      <c r="A117" s="9"/>
      <c r="C117" s="21"/>
      <c r="D117" s="21"/>
      <c r="E117" s="21"/>
      <c r="F117" s="21"/>
      <c r="G117" s="21"/>
      <c r="H117" s="21"/>
      <c r="I117" s="9"/>
      <c r="J117" s="1" t="s">
        <v>8</v>
      </c>
    </row>
    <row r="118" spans="1:16" x14ac:dyDescent="0.25">
      <c r="A118" s="9"/>
      <c r="C118" s="9"/>
      <c r="D118" s="12"/>
      <c r="E118" s="9"/>
      <c r="F118" s="9"/>
      <c r="G118" s="9"/>
      <c r="H118" s="9"/>
      <c r="I118" s="9"/>
    </row>
    <row r="119" spans="1:16" x14ac:dyDescent="0.25">
      <c r="A119" s="9"/>
      <c r="B119" s="9"/>
      <c r="C119" s="9"/>
      <c r="D119" s="12"/>
      <c r="E119" s="9"/>
      <c r="F119" s="9"/>
      <c r="G119" s="9"/>
      <c r="H119" s="9"/>
      <c r="I119" s="9"/>
      <c r="J119" s="1" t="s">
        <v>37</v>
      </c>
    </row>
    <row r="120" spans="1:16" ht="20.399999999999999" x14ac:dyDescent="0.35">
      <c r="A120" s="9"/>
      <c r="B120" s="9"/>
      <c r="C120" s="15"/>
      <c r="D120" s="12"/>
      <c r="E120" s="9"/>
      <c r="F120" s="9"/>
      <c r="G120" s="9"/>
      <c r="H120" s="9"/>
      <c r="I120" s="9"/>
    </row>
    <row r="121" spans="1:16" ht="22.2" x14ac:dyDescent="0.35">
      <c r="A121" s="1" t="s">
        <v>12</v>
      </c>
      <c r="B121" s="62" t="s">
        <v>24</v>
      </c>
      <c r="C121" s="2"/>
      <c r="E121" s="1"/>
      <c r="F121" s="1"/>
      <c r="H121" s="9"/>
    </row>
    <row r="122" spans="1:16" x14ac:dyDescent="0.25">
      <c r="B122" s="1" t="s">
        <v>25</v>
      </c>
      <c r="E122" s="1"/>
      <c r="F122" s="1"/>
      <c r="H122" s="9"/>
    </row>
    <row r="123" spans="1:16" ht="20.399999999999999" x14ac:dyDescent="0.35">
      <c r="B123" s="3"/>
      <c r="C123" s="3"/>
      <c r="E123" s="1"/>
      <c r="F123" s="1"/>
      <c r="H123" s="9"/>
    </row>
    <row r="124" spans="1:16" ht="20.399999999999999" x14ac:dyDescent="0.35">
      <c r="B124" s="71" t="s">
        <v>2</v>
      </c>
      <c r="E124" s="1"/>
      <c r="F124" s="1"/>
      <c r="H124" s="9"/>
    </row>
    <row r="125" spans="1:16" x14ac:dyDescent="0.25">
      <c r="A125" s="9"/>
      <c r="B125" s="26"/>
      <c r="C125" s="9"/>
      <c r="D125" s="12"/>
      <c r="E125" s="9"/>
      <c r="F125" s="9"/>
      <c r="G125" s="9"/>
      <c r="H125" s="9"/>
    </row>
    <row r="126" spans="1:16" x14ac:dyDescent="0.25">
      <c r="A126" s="9"/>
      <c r="B126" s="26"/>
      <c r="C126" s="9"/>
      <c r="D126" s="12"/>
      <c r="E126" s="9"/>
      <c r="F126" s="9"/>
      <c r="G126" s="9"/>
      <c r="H126" s="9"/>
    </row>
    <row r="127" spans="1:16" x14ac:dyDescent="0.25">
      <c r="A127" s="9"/>
      <c r="B127" s="26" t="s">
        <v>51</v>
      </c>
      <c r="D127" s="96"/>
      <c r="E127" s="9"/>
      <c r="F127" s="9"/>
      <c r="G127" s="9"/>
      <c r="H127" s="9"/>
    </row>
    <row r="128" spans="1:16" x14ac:dyDescent="0.25">
      <c r="A128" s="9"/>
      <c r="B128" s="8"/>
      <c r="C128" s="9"/>
      <c r="D128" s="12"/>
      <c r="E128" s="9"/>
      <c r="F128" s="9"/>
      <c r="G128" s="9"/>
      <c r="H128" s="9"/>
    </row>
    <row r="129" spans="1:8" x14ac:dyDescent="0.25">
      <c r="A129" s="9"/>
      <c r="B129" s="20" t="s">
        <v>62</v>
      </c>
      <c r="C129" s="9"/>
      <c r="D129" s="12"/>
      <c r="E129" s="9"/>
      <c r="F129" s="9"/>
      <c r="G129" s="9"/>
      <c r="H129" s="9"/>
    </row>
    <row r="130" spans="1:8" ht="13.8" thickBot="1" x14ac:dyDescent="0.3">
      <c r="A130" s="9"/>
      <c r="B130" s="20"/>
      <c r="C130" s="9"/>
      <c r="D130" s="12"/>
      <c r="E130" s="9"/>
      <c r="F130" s="9"/>
      <c r="G130" s="9"/>
      <c r="H130" s="9"/>
    </row>
    <row r="131" spans="1:8" ht="13.8" thickBot="1" x14ac:dyDescent="0.3">
      <c r="A131" s="9"/>
      <c r="B131" s="53" t="s">
        <v>3</v>
      </c>
      <c r="C131" s="54" t="s">
        <v>4</v>
      </c>
      <c r="D131" s="53" t="s">
        <v>5</v>
      </c>
      <c r="E131" s="54" t="s">
        <v>6</v>
      </c>
      <c r="F131" s="53" t="s">
        <v>7</v>
      </c>
      <c r="G131" s="9"/>
      <c r="H131" s="9"/>
    </row>
    <row r="132" spans="1:8" x14ac:dyDescent="0.25">
      <c r="A132" s="9"/>
      <c r="B132" s="86" t="s">
        <v>52</v>
      </c>
      <c r="C132" s="67" t="s">
        <v>10</v>
      </c>
      <c r="D132" s="52">
        <v>4.58</v>
      </c>
      <c r="E132" s="67">
        <v>1</v>
      </c>
      <c r="F132" s="70">
        <f t="shared" ref="F132:F144" si="1">SUM(D132*E132)</f>
        <v>4.58</v>
      </c>
      <c r="G132" s="9"/>
      <c r="H132" s="9"/>
    </row>
    <row r="133" spans="1:8" x14ac:dyDescent="0.25">
      <c r="A133" s="9"/>
      <c r="B133" s="84" t="s">
        <v>53</v>
      </c>
      <c r="C133" s="40" t="s">
        <v>10</v>
      </c>
      <c r="D133" s="36">
        <v>3.82</v>
      </c>
      <c r="E133" s="40">
        <v>1</v>
      </c>
      <c r="F133" s="68">
        <f t="shared" si="1"/>
        <v>3.82</v>
      </c>
      <c r="G133" s="9"/>
      <c r="H133" s="9"/>
    </row>
    <row r="134" spans="1:8" x14ac:dyDescent="0.25">
      <c r="A134" s="9"/>
      <c r="B134" s="7" t="s">
        <v>54</v>
      </c>
      <c r="C134" s="39" t="s">
        <v>10</v>
      </c>
      <c r="D134" s="41">
        <v>36.799999999999997</v>
      </c>
      <c r="E134" s="39">
        <v>1</v>
      </c>
      <c r="F134" s="68">
        <f t="shared" si="1"/>
        <v>36.799999999999997</v>
      </c>
      <c r="G134" s="9"/>
      <c r="H134" s="9"/>
    </row>
    <row r="135" spans="1:8" x14ac:dyDescent="0.25">
      <c r="A135" s="9"/>
      <c r="B135" s="7" t="s">
        <v>64</v>
      </c>
      <c r="C135" s="39" t="s">
        <v>9</v>
      </c>
      <c r="D135" s="41">
        <v>1.4</v>
      </c>
      <c r="E135" s="39">
        <v>0.5</v>
      </c>
      <c r="F135" s="68">
        <f t="shared" si="1"/>
        <v>0.7</v>
      </c>
      <c r="G135" s="9"/>
      <c r="H135" s="9"/>
    </row>
    <row r="136" spans="1:8" x14ac:dyDescent="0.25">
      <c r="A136" s="9"/>
      <c r="B136" s="7" t="s">
        <v>55</v>
      </c>
      <c r="C136" s="39" t="s">
        <v>10</v>
      </c>
      <c r="D136" s="41">
        <v>1.5</v>
      </c>
      <c r="E136" s="39">
        <v>1</v>
      </c>
      <c r="F136" s="68">
        <f t="shared" si="1"/>
        <v>1.5</v>
      </c>
      <c r="G136" s="9"/>
      <c r="H136" s="9"/>
    </row>
    <row r="137" spans="1:8" x14ac:dyDescent="0.25">
      <c r="A137" s="9"/>
      <c r="B137" s="37" t="s">
        <v>56</v>
      </c>
      <c r="C137" s="39" t="s">
        <v>10</v>
      </c>
      <c r="D137" s="41">
        <v>8.06</v>
      </c>
      <c r="E137" s="39">
        <v>1</v>
      </c>
      <c r="F137" s="68">
        <f t="shared" si="1"/>
        <v>8.06</v>
      </c>
      <c r="G137" s="9"/>
      <c r="H137" s="9"/>
    </row>
    <row r="138" spans="1:8" x14ac:dyDescent="0.25">
      <c r="A138" s="9"/>
      <c r="B138" s="84" t="s">
        <v>58</v>
      </c>
      <c r="C138" s="39" t="s">
        <v>10</v>
      </c>
      <c r="D138" s="41">
        <v>3.82</v>
      </c>
      <c r="E138" s="39">
        <v>1</v>
      </c>
      <c r="F138" s="68">
        <f t="shared" si="1"/>
        <v>3.82</v>
      </c>
      <c r="G138" s="9"/>
      <c r="H138" s="9"/>
    </row>
    <row r="139" spans="1:8" x14ac:dyDescent="0.25">
      <c r="A139" s="9"/>
      <c r="B139" s="84" t="s">
        <v>57</v>
      </c>
      <c r="C139" s="39" t="s">
        <v>10</v>
      </c>
      <c r="D139" s="41">
        <v>5.39</v>
      </c>
      <c r="E139" s="39">
        <v>1</v>
      </c>
      <c r="F139" s="68">
        <f t="shared" si="1"/>
        <v>5.39</v>
      </c>
      <c r="G139" s="9"/>
      <c r="H139" s="9"/>
    </row>
    <row r="140" spans="1:8" x14ac:dyDescent="0.25">
      <c r="A140" s="9"/>
      <c r="B140" s="84" t="s">
        <v>59</v>
      </c>
      <c r="C140" s="40" t="s">
        <v>10</v>
      </c>
      <c r="D140" s="36">
        <v>2.06</v>
      </c>
      <c r="E140" s="39">
        <v>1</v>
      </c>
      <c r="F140" s="68">
        <f t="shared" si="1"/>
        <v>2.06</v>
      </c>
      <c r="G140" s="9"/>
      <c r="H140" s="9"/>
    </row>
    <row r="141" spans="1:8" x14ac:dyDescent="0.25">
      <c r="A141" s="9"/>
      <c r="B141" s="84" t="s">
        <v>65</v>
      </c>
      <c r="C141" s="40" t="s">
        <v>10</v>
      </c>
      <c r="D141" s="36">
        <v>4.58</v>
      </c>
      <c r="E141" s="39">
        <v>1</v>
      </c>
      <c r="F141" s="68">
        <f t="shared" si="1"/>
        <v>4.58</v>
      </c>
      <c r="G141" s="9"/>
      <c r="H141" s="9"/>
    </row>
    <row r="142" spans="1:8" x14ac:dyDescent="0.25">
      <c r="A142" s="9"/>
      <c r="B142" s="84" t="s">
        <v>60</v>
      </c>
      <c r="C142" s="40" t="s">
        <v>10</v>
      </c>
      <c r="D142" s="36">
        <v>2.88</v>
      </c>
      <c r="E142" s="39">
        <v>2</v>
      </c>
      <c r="F142" s="68">
        <f t="shared" si="1"/>
        <v>5.76</v>
      </c>
      <c r="G142" s="9"/>
      <c r="H142" s="9"/>
    </row>
    <row r="143" spans="1:8" x14ac:dyDescent="0.25">
      <c r="A143" s="9"/>
      <c r="B143" s="84" t="s">
        <v>61</v>
      </c>
      <c r="C143" s="40" t="s">
        <v>10</v>
      </c>
      <c r="D143" s="36">
        <v>3.26</v>
      </c>
      <c r="E143" s="39">
        <v>2</v>
      </c>
      <c r="F143" s="68">
        <f t="shared" si="1"/>
        <v>6.52</v>
      </c>
      <c r="G143" s="9"/>
      <c r="H143" s="9"/>
    </row>
    <row r="144" spans="1:8" x14ac:dyDescent="0.25">
      <c r="A144" s="9"/>
      <c r="B144" s="84" t="s">
        <v>66</v>
      </c>
      <c r="C144" s="40" t="s">
        <v>10</v>
      </c>
      <c r="D144" s="36">
        <v>0.49</v>
      </c>
      <c r="E144" s="39">
        <v>1</v>
      </c>
      <c r="F144" s="68">
        <f t="shared" si="1"/>
        <v>0.49</v>
      </c>
      <c r="G144" s="9"/>
      <c r="H144" s="9"/>
    </row>
    <row r="145" spans="1:8" ht="13.8" thickBot="1" x14ac:dyDescent="0.3">
      <c r="A145" s="9"/>
      <c r="B145" s="84" t="s">
        <v>1</v>
      </c>
      <c r="C145" s="39"/>
      <c r="D145" s="97">
        <v>20</v>
      </c>
      <c r="E145" s="39">
        <v>1</v>
      </c>
      <c r="F145" s="68">
        <f>SUM(D145*E145)</f>
        <v>20</v>
      </c>
      <c r="G145" s="9"/>
      <c r="H145" s="9"/>
    </row>
    <row r="146" spans="1:8" ht="13.8" thickBot="1" x14ac:dyDescent="0.3">
      <c r="A146" s="9"/>
      <c r="B146" s="31" t="s">
        <v>30</v>
      </c>
      <c r="C146" s="78"/>
      <c r="D146" s="29"/>
      <c r="E146" s="78"/>
      <c r="F146" s="81">
        <f>SUM(F132:F145)</f>
        <v>104.08</v>
      </c>
      <c r="G146" s="9"/>
      <c r="H146" s="9"/>
    </row>
    <row r="147" spans="1:8" x14ac:dyDescent="0.25">
      <c r="A147" s="9"/>
      <c r="B147" s="21"/>
      <c r="C147" s="27"/>
      <c r="D147" s="27"/>
      <c r="E147" s="12"/>
      <c r="F147" s="23"/>
      <c r="G147" s="9"/>
      <c r="H147" s="9"/>
    </row>
    <row r="148" spans="1:8" x14ac:dyDescent="0.25">
      <c r="A148" s="9"/>
      <c r="B148" s="21"/>
      <c r="C148" s="27"/>
      <c r="D148" s="27"/>
      <c r="E148" s="12"/>
      <c r="F148" s="23"/>
      <c r="G148" s="9"/>
      <c r="H148" s="9"/>
    </row>
    <row r="149" spans="1:8" x14ac:dyDescent="0.25">
      <c r="A149" s="9"/>
      <c r="B149" s="8"/>
      <c r="C149" s="9"/>
      <c r="D149" s="12"/>
      <c r="E149" s="9"/>
      <c r="F149" s="10"/>
      <c r="G149" s="9"/>
      <c r="H149" s="9"/>
    </row>
    <row r="150" spans="1:8" x14ac:dyDescent="0.25">
      <c r="A150" s="9"/>
      <c r="B150" s="8" t="s">
        <v>16</v>
      </c>
      <c r="C150" s="10" t="s">
        <v>15</v>
      </c>
      <c r="D150" s="27">
        <v>11.57</v>
      </c>
      <c r="E150" s="27">
        <v>30</v>
      </c>
      <c r="F150" s="68">
        <f>SUM(D150*E150)</f>
        <v>347.1</v>
      </c>
      <c r="G150" s="9"/>
      <c r="H150" s="9"/>
    </row>
    <row r="151" spans="1:8" x14ac:dyDescent="0.25">
      <c r="A151" s="9"/>
      <c r="B151" s="8"/>
      <c r="C151" s="8"/>
      <c r="D151" s="8"/>
      <c r="E151" s="10"/>
      <c r="F151" s="17"/>
      <c r="G151" s="9"/>
      <c r="H151" s="9"/>
    </row>
    <row r="152" spans="1:8" x14ac:dyDescent="0.25">
      <c r="A152" s="9"/>
      <c r="B152" s="20"/>
      <c r="C152" s="21"/>
      <c r="D152" s="21"/>
      <c r="E152" s="21"/>
      <c r="F152" s="47"/>
      <c r="G152" s="8"/>
      <c r="H152" s="9"/>
    </row>
    <row r="153" spans="1:8" x14ac:dyDescent="0.25">
      <c r="A153" s="9"/>
      <c r="B153" s="9"/>
      <c r="C153" s="21"/>
      <c r="D153" s="21"/>
      <c r="E153" s="21"/>
      <c r="F153" s="21"/>
      <c r="G153" s="21"/>
      <c r="H153" s="9"/>
    </row>
    <row r="154" spans="1:8" x14ac:dyDescent="0.25">
      <c r="A154" s="9"/>
      <c r="B154" s="9"/>
      <c r="C154" s="21"/>
      <c r="D154" s="21"/>
      <c r="E154" s="21"/>
      <c r="F154" s="72"/>
      <c r="G154" s="21"/>
      <c r="H154" s="9"/>
    </row>
    <row r="155" spans="1:8" x14ac:dyDescent="0.25">
      <c r="A155" s="9"/>
      <c r="B155" s="9"/>
      <c r="C155" s="9"/>
      <c r="D155" s="12"/>
      <c r="E155" s="9"/>
      <c r="F155" s="9"/>
      <c r="G155" s="9"/>
      <c r="H155" s="9"/>
    </row>
    <row r="156" spans="1:8" x14ac:dyDescent="0.25">
      <c r="A156" s="9"/>
      <c r="B156" s="9" t="s">
        <v>17</v>
      </c>
      <c r="C156" s="9"/>
      <c r="D156" s="12"/>
      <c r="E156" s="9"/>
      <c r="F156" s="49">
        <f>SUM(F146+F150)</f>
        <v>451.18</v>
      </c>
      <c r="G156" s="9"/>
      <c r="H156" s="9"/>
    </row>
    <row r="157" spans="1:8" x14ac:dyDescent="0.25">
      <c r="B157" s="1" t="s">
        <v>0</v>
      </c>
      <c r="C157" s="9"/>
      <c r="D157" s="12"/>
      <c r="E157" s="9"/>
      <c r="F157" s="49">
        <f>SUM(F156*20%)</f>
        <v>90.236000000000004</v>
      </c>
      <c r="G157" s="9"/>
    </row>
    <row r="158" spans="1:8" x14ac:dyDescent="0.25">
      <c r="B158" s="1" t="s">
        <v>21</v>
      </c>
      <c r="C158" s="9"/>
      <c r="D158" s="12"/>
      <c r="E158" s="9"/>
      <c r="F158" s="87">
        <f>SUM(F156:F157)</f>
        <v>541.41600000000005</v>
      </c>
      <c r="G158" s="88" t="s">
        <v>26</v>
      </c>
    </row>
    <row r="159" spans="1:8" ht="22.2" x14ac:dyDescent="0.35">
      <c r="B159" s="56"/>
      <c r="C159" s="14"/>
      <c r="D159" s="12"/>
      <c r="E159" s="9"/>
      <c r="F159" s="9"/>
      <c r="G159" s="9"/>
    </row>
    <row r="160" spans="1:8" x14ac:dyDescent="0.25">
      <c r="B160" s="9"/>
      <c r="C160" s="9"/>
      <c r="D160" s="12"/>
      <c r="E160" s="9"/>
      <c r="F160" s="9"/>
      <c r="G160" s="9"/>
    </row>
    <row r="161" spans="1:8" x14ac:dyDescent="0.25">
      <c r="B161" s="21" t="s">
        <v>23</v>
      </c>
      <c r="C161" s="9"/>
      <c r="D161" s="12"/>
      <c r="E161" s="9"/>
      <c r="F161" s="9"/>
      <c r="G161" s="9"/>
    </row>
    <row r="162" spans="1:8" x14ac:dyDescent="0.25">
      <c r="B162" s="20" t="s">
        <v>13</v>
      </c>
      <c r="C162" s="9"/>
      <c r="D162" s="12"/>
      <c r="E162" s="9"/>
      <c r="F162" s="9"/>
      <c r="G162" s="9"/>
    </row>
    <row r="163" spans="1:8" x14ac:dyDescent="0.25">
      <c r="B163" s="8" t="s">
        <v>14</v>
      </c>
      <c r="C163" s="9"/>
      <c r="D163" s="12"/>
      <c r="E163" s="9"/>
      <c r="F163" s="9"/>
      <c r="G163" s="9"/>
    </row>
    <row r="164" spans="1:8" x14ac:dyDescent="0.25">
      <c r="B164" s="21"/>
      <c r="C164" s="9"/>
      <c r="D164" s="12"/>
      <c r="E164" s="9"/>
      <c r="F164" s="9"/>
      <c r="G164" s="9"/>
    </row>
    <row r="165" spans="1:8" x14ac:dyDescent="0.25">
      <c r="A165" s="9"/>
      <c r="B165" s="21" t="s">
        <v>39</v>
      </c>
      <c r="C165" s="9"/>
      <c r="D165" s="12"/>
      <c r="E165" s="9"/>
      <c r="F165" s="9"/>
      <c r="G165" s="9"/>
      <c r="H165" s="9"/>
    </row>
    <row r="166" spans="1:8" x14ac:dyDescent="0.25">
      <c r="A166" s="9"/>
      <c r="C166" s="9"/>
      <c r="D166" s="12"/>
      <c r="E166" s="9"/>
      <c r="F166" s="9"/>
      <c r="G166" s="9"/>
      <c r="H166" s="9"/>
    </row>
    <row r="167" spans="1:8" x14ac:dyDescent="0.25">
      <c r="A167" s="9"/>
      <c r="B167" s="26"/>
      <c r="C167" s="9"/>
      <c r="D167" s="12"/>
      <c r="E167" s="9"/>
      <c r="F167" s="9"/>
      <c r="G167" s="9"/>
      <c r="H167" s="9"/>
    </row>
    <row r="168" spans="1:8" x14ac:dyDescent="0.25">
      <c r="A168" s="9"/>
      <c r="B168" s="9"/>
      <c r="C168" s="9"/>
      <c r="D168" s="12"/>
      <c r="E168" s="9"/>
      <c r="F168" s="9"/>
      <c r="G168" s="9"/>
      <c r="H168" s="9"/>
    </row>
    <row r="169" spans="1:8" x14ac:dyDescent="0.25">
      <c r="A169" s="9"/>
      <c r="B169" s="20"/>
      <c r="C169" s="9"/>
      <c r="D169" s="12"/>
      <c r="E169" s="9"/>
      <c r="F169" s="20"/>
      <c r="G169" s="20"/>
      <c r="H169" s="9"/>
    </row>
    <row r="170" spans="1:8" x14ac:dyDescent="0.25">
      <c r="A170" s="9" t="s">
        <v>12</v>
      </c>
      <c r="B170" s="9"/>
      <c r="C170" s="9"/>
      <c r="D170" s="12"/>
      <c r="E170" s="9"/>
      <c r="F170" s="9"/>
      <c r="G170" s="9"/>
      <c r="H170" s="9"/>
    </row>
    <row r="171" spans="1:8" x14ac:dyDescent="0.25">
      <c r="A171" s="9"/>
      <c r="B171" s="9"/>
      <c r="C171" s="9"/>
      <c r="D171" s="85"/>
      <c r="E171" s="9"/>
      <c r="F171" s="23"/>
      <c r="G171" s="9"/>
      <c r="H171" s="9"/>
    </row>
    <row r="172" spans="1:8" x14ac:dyDescent="0.25">
      <c r="A172" s="9"/>
      <c r="B172" s="9"/>
      <c r="C172" s="9"/>
      <c r="D172" s="85"/>
      <c r="E172" s="9"/>
      <c r="F172" s="23"/>
      <c r="G172" s="9"/>
      <c r="H172" s="9"/>
    </row>
    <row r="173" spans="1:8" x14ac:dyDescent="0.25">
      <c r="A173" s="9"/>
      <c r="B173" s="9"/>
      <c r="C173" s="9"/>
      <c r="D173" s="85"/>
      <c r="E173" s="9"/>
      <c r="F173" s="23"/>
      <c r="G173" s="9"/>
      <c r="H173" s="9"/>
    </row>
    <row r="174" spans="1:8" x14ac:dyDescent="0.25">
      <c r="A174" s="9"/>
      <c r="B174" s="1" t="s">
        <v>8</v>
      </c>
      <c r="C174" s="9"/>
      <c r="D174" s="85"/>
      <c r="E174" s="9"/>
      <c r="F174" s="23"/>
      <c r="G174" s="9"/>
      <c r="H174" s="9"/>
    </row>
    <row r="175" spans="1:8" x14ac:dyDescent="0.25">
      <c r="A175" s="9"/>
      <c r="B175" s="9"/>
      <c r="C175" s="9"/>
      <c r="D175" s="85"/>
      <c r="E175" s="9"/>
      <c r="F175" s="23"/>
      <c r="G175" s="9"/>
      <c r="H175" s="9"/>
    </row>
    <row r="176" spans="1:8" x14ac:dyDescent="0.25">
      <c r="A176" s="9"/>
      <c r="B176" s="89" t="s">
        <v>63</v>
      </c>
      <c r="C176" s="9"/>
      <c r="D176" s="85"/>
      <c r="E176" s="9"/>
      <c r="F176" s="23"/>
      <c r="G176" s="9"/>
      <c r="H176" s="9"/>
    </row>
    <row r="177" spans="1:10" x14ac:dyDescent="0.25">
      <c r="A177"/>
      <c r="B177"/>
      <c r="C177"/>
      <c r="D177"/>
      <c r="E177"/>
      <c r="F177"/>
      <c r="G177"/>
      <c r="H177"/>
      <c r="I177"/>
      <c r="J177"/>
    </row>
    <row r="178" spans="1:10" x14ac:dyDescent="0.25">
      <c r="A178"/>
      <c r="B178"/>
      <c r="C178"/>
      <c r="D178"/>
      <c r="E178"/>
      <c r="F178"/>
      <c r="G178"/>
      <c r="H178"/>
      <c r="I178"/>
      <c r="J178"/>
    </row>
    <row r="179" spans="1:10" ht="22.2" x14ac:dyDescent="0.35">
      <c r="A179" s="9"/>
      <c r="B179" s="62" t="s">
        <v>24</v>
      </c>
      <c r="C179" s="14"/>
      <c r="D179" s="12"/>
      <c r="E179" s="9"/>
      <c r="F179" s="9"/>
      <c r="G179" s="9"/>
      <c r="H179"/>
      <c r="I179"/>
      <c r="J179"/>
    </row>
    <row r="180" spans="1:10" x14ac:dyDescent="0.25">
      <c r="A180" s="9"/>
      <c r="B180" s="1" t="s">
        <v>25</v>
      </c>
      <c r="C180" s="9"/>
      <c r="D180" s="12"/>
      <c r="E180" s="9"/>
      <c r="F180" s="9"/>
      <c r="G180" s="9"/>
    </row>
    <row r="181" spans="1:10" x14ac:dyDescent="0.25">
      <c r="A181" s="9"/>
      <c r="C181" s="9"/>
      <c r="D181" s="12"/>
      <c r="E181" s="9"/>
      <c r="F181" s="9"/>
      <c r="G181" s="9"/>
    </row>
    <row r="182" spans="1:10" ht="20.399999999999999" x14ac:dyDescent="0.35">
      <c r="A182" s="9"/>
      <c r="B182" s="3"/>
      <c r="C182" s="9"/>
      <c r="D182" s="12"/>
      <c r="E182" s="9"/>
      <c r="F182" s="9"/>
      <c r="G182" s="9"/>
    </row>
    <row r="183" spans="1:10" ht="20.399999999999999" x14ac:dyDescent="0.35">
      <c r="A183" s="9"/>
      <c r="B183" s="71" t="s">
        <v>2</v>
      </c>
      <c r="C183" s="9"/>
      <c r="D183" s="12"/>
      <c r="E183" s="9"/>
      <c r="F183" s="9"/>
      <c r="G183" s="9"/>
    </row>
    <row r="184" spans="1:10" x14ac:dyDescent="0.25">
      <c r="A184" s="9"/>
      <c r="B184" s="48"/>
      <c r="C184" s="9"/>
      <c r="D184" s="12"/>
      <c r="E184" s="9"/>
      <c r="F184" s="9"/>
      <c r="G184" s="9"/>
    </row>
    <row r="185" spans="1:10" x14ac:dyDescent="0.25">
      <c r="A185" s="9"/>
      <c r="B185" s="26" t="s">
        <v>44</v>
      </c>
      <c r="C185" s="9"/>
      <c r="D185" s="12"/>
      <c r="E185" s="9"/>
      <c r="F185" s="9"/>
      <c r="G185" s="9"/>
    </row>
    <row r="186" spans="1:10" x14ac:dyDescent="0.25">
      <c r="A186" s="9"/>
      <c r="B186" s="9"/>
      <c r="C186" s="9"/>
      <c r="D186" s="12"/>
      <c r="E186" s="9"/>
      <c r="F186" s="9"/>
      <c r="G186" s="9"/>
    </row>
    <row r="187" spans="1:10" x14ac:dyDescent="0.25">
      <c r="A187" s="9"/>
      <c r="B187" s="1" t="s">
        <v>67</v>
      </c>
      <c r="C187" s="9"/>
      <c r="D187" s="12"/>
      <c r="E187" s="9"/>
      <c r="F187" s="9"/>
      <c r="G187" s="9"/>
    </row>
    <row r="188" spans="1:10" ht="13.8" thickBot="1" x14ac:dyDescent="0.3">
      <c r="A188" s="9"/>
      <c r="B188" s="19"/>
      <c r="C188" s="9"/>
      <c r="D188" s="12"/>
      <c r="E188" s="9"/>
      <c r="F188" s="20"/>
      <c r="G188" s="20"/>
    </row>
    <row r="189" spans="1:10" ht="13.8" thickBot="1" x14ac:dyDescent="0.3">
      <c r="A189" s="9"/>
      <c r="B189" s="64" t="s">
        <v>3</v>
      </c>
      <c r="C189" s="66" t="s">
        <v>4</v>
      </c>
      <c r="D189" s="77" t="s">
        <v>5</v>
      </c>
      <c r="E189" s="80" t="s">
        <v>6</v>
      </c>
      <c r="F189" s="66" t="s">
        <v>7</v>
      </c>
      <c r="G189" s="9"/>
    </row>
    <row r="190" spans="1:10" x14ac:dyDescent="0.25">
      <c r="A190" s="9"/>
      <c r="B190" s="11" t="s">
        <v>47</v>
      </c>
      <c r="C190" s="92" t="s">
        <v>10</v>
      </c>
      <c r="D190" s="93">
        <v>13.75</v>
      </c>
      <c r="E190" s="112">
        <v>1</v>
      </c>
      <c r="F190" s="68">
        <f>SUM(D190*E190)</f>
        <v>13.75</v>
      </c>
      <c r="G190" s="9"/>
    </row>
    <row r="191" spans="1:10" x14ac:dyDescent="0.25">
      <c r="A191" s="9"/>
      <c r="B191" s="6" t="s">
        <v>68</v>
      </c>
      <c r="C191" s="100" t="s">
        <v>10</v>
      </c>
      <c r="D191" s="101">
        <v>13.75</v>
      </c>
      <c r="E191" s="100">
        <v>1</v>
      </c>
      <c r="F191" s="68">
        <f t="shared" ref="F191:F198" si="2">SUM(D191*E191)</f>
        <v>13.75</v>
      </c>
      <c r="G191" s="9"/>
    </row>
    <row r="192" spans="1:10" x14ac:dyDescent="0.25">
      <c r="A192" s="9"/>
      <c r="B192" s="6" t="s">
        <v>87</v>
      </c>
      <c r="C192" s="100" t="s">
        <v>10</v>
      </c>
      <c r="D192" s="101">
        <v>1.31</v>
      </c>
      <c r="E192" s="100">
        <v>4</v>
      </c>
      <c r="F192" s="68">
        <f t="shared" si="2"/>
        <v>5.24</v>
      </c>
      <c r="G192" s="9"/>
    </row>
    <row r="193" spans="1:7" x14ac:dyDescent="0.25">
      <c r="A193" s="9"/>
      <c r="B193" s="6" t="s">
        <v>69</v>
      </c>
      <c r="C193" s="100" t="s">
        <v>10</v>
      </c>
      <c r="D193" s="101">
        <v>1.1499999999999999</v>
      </c>
      <c r="E193" s="100">
        <v>2</v>
      </c>
      <c r="F193" s="68">
        <f t="shared" si="2"/>
        <v>2.2999999999999998</v>
      </c>
      <c r="G193" s="9"/>
    </row>
    <row r="194" spans="1:7" x14ac:dyDescent="0.25">
      <c r="A194" s="9"/>
      <c r="B194" s="6" t="s">
        <v>70</v>
      </c>
      <c r="C194" s="100" t="s">
        <v>10</v>
      </c>
      <c r="D194" s="101">
        <v>0.51</v>
      </c>
      <c r="E194" s="100">
        <v>2</v>
      </c>
      <c r="F194" s="68">
        <f t="shared" si="2"/>
        <v>1.02</v>
      </c>
      <c r="G194" s="9"/>
    </row>
    <row r="195" spans="1:7" x14ac:dyDescent="0.25">
      <c r="A195" s="9"/>
      <c r="B195" s="6" t="s">
        <v>71</v>
      </c>
      <c r="C195" s="100" t="s">
        <v>10</v>
      </c>
      <c r="D195" s="101">
        <v>0.4</v>
      </c>
      <c r="E195" s="100">
        <v>2</v>
      </c>
      <c r="F195" s="68">
        <f t="shared" si="2"/>
        <v>0.8</v>
      </c>
      <c r="G195" s="9"/>
    </row>
    <row r="196" spans="1:7" x14ac:dyDescent="0.25">
      <c r="A196" s="9"/>
      <c r="B196" s="5" t="s">
        <v>72</v>
      </c>
      <c r="C196" s="22" t="s">
        <v>10</v>
      </c>
      <c r="D196" s="91">
        <v>0.48</v>
      </c>
      <c r="E196" s="22">
        <v>4</v>
      </c>
      <c r="F196" s="68">
        <f t="shared" si="2"/>
        <v>1.92</v>
      </c>
      <c r="G196" s="9"/>
    </row>
    <row r="197" spans="1:7" x14ac:dyDescent="0.25">
      <c r="A197" s="9"/>
      <c r="B197" s="6" t="s">
        <v>73</v>
      </c>
      <c r="C197" s="100" t="s">
        <v>10</v>
      </c>
      <c r="D197" s="101">
        <v>0.6</v>
      </c>
      <c r="E197" s="100">
        <v>3</v>
      </c>
      <c r="F197" s="68">
        <f t="shared" si="2"/>
        <v>1.7999999999999998</v>
      </c>
      <c r="G197" s="9"/>
    </row>
    <row r="198" spans="1:7" x14ac:dyDescent="0.25">
      <c r="A198" s="9"/>
      <c r="B198" s="6" t="s">
        <v>74</v>
      </c>
      <c r="C198" s="100" t="s">
        <v>10</v>
      </c>
      <c r="D198" s="101">
        <v>1.29</v>
      </c>
      <c r="E198" s="100">
        <v>2</v>
      </c>
      <c r="F198" s="68">
        <f t="shared" si="2"/>
        <v>2.58</v>
      </c>
      <c r="G198" s="9"/>
    </row>
    <row r="199" spans="1:7" x14ac:dyDescent="0.25">
      <c r="A199" s="9"/>
      <c r="B199" s="6" t="s">
        <v>75</v>
      </c>
      <c r="C199" s="100" t="s">
        <v>10</v>
      </c>
      <c r="D199" s="101">
        <v>1.69</v>
      </c>
      <c r="E199" s="100">
        <v>2</v>
      </c>
      <c r="F199" s="68">
        <f t="shared" ref="F199:F206" si="3">SUM(D199*E199)</f>
        <v>3.38</v>
      </c>
      <c r="G199" s="9"/>
    </row>
    <row r="200" spans="1:7" x14ac:dyDescent="0.25">
      <c r="A200" s="9"/>
      <c r="B200" s="5" t="s">
        <v>76</v>
      </c>
      <c r="C200" s="22" t="s">
        <v>10</v>
      </c>
      <c r="D200" s="91">
        <v>0.37</v>
      </c>
      <c r="E200" s="22">
        <v>4</v>
      </c>
      <c r="F200" s="68">
        <f t="shared" si="3"/>
        <v>1.48</v>
      </c>
      <c r="G200" s="9"/>
    </row>
    <row r="201" spans="1:7" x14ac:dyDescent="0.25">
      <c r="A201" s="9"/>
      <c r="B201" s="6" t="s">
        <v>77</v>
      </c>
      <c r="C201" s="100" t="s">
        <v>10</v>
      </c>
      <c r="D201" s="101">
        <v>1.91</v>
      </c>
      <c r="E201" s="100">
        <v>6</v>
      </c>
      <c r="F201" s="68">
        <f t="shared" si="3"/>
        <v>11.459999999999999</v>
      </c>
      <c r="G201" s="9"/>
    </row>
    <row r="202" spans="1:7" x14ac:dyDescent="0.25">
      <c r="A202" s="9"/>
      <c r="B202" s="6" t="s">
        <v>78</v>
      </c>
      <c r="C202" s="100" t="s">
        <v>10</v>
      </c>
      <c r="D202" s="101">
        <v>0.02</v>
      </c>
      <c r="E202" s="100">
        <v>4</v>
      </c>
      <c r="F202" s="68">
        <f t="shared" si="3"/>
        <v>0.08</v>
      </c>
      <c r="G202" s="9"/>
    </row>
    <row r="203" spans="1:7" x14ac:dyDescent="0.25">
      <c r="A203" s="9"/>
      <c r="B203" s="6" t="s">
        <v>79</v>
      </c>
      <c r="C203" s="100" t="s">
        <v>10</v>
      </c>
      <c r="D203" s="101">
        <v>0.04</v>
      </c>
      <c r="E203" s="100">
        <v>8</v>
      </c>
      <c r="F203" s="68">
        <f t="shared" si="3"/>
        <v>0.32</v>
      </c>
      <c r="G203" s="9"/>
    </row>
    <row r="204" spans="1:7" x14ac:dyDescent="0.25">
      <c r="A204" s="9"/>
      <c r="B204" s="6" t="s">
        <v>80</v>
      </c>
      <c r="C204" s="100" t="s">
        <v>9</v>
      </c>
      <c r="D204" s="101">
        <v>1.46</v>
      </c>
      <c r="E204" s="100">
        <v>0.5</v>
      </c>
      <c r="F204" s="68">
        <f t="shared" si="3"/>
        <v>0.73</v>
      </c>
      <c r="G204" s="9"/>
    </row>
    <row r="205" spans="1:7" x14ac:dyDescent="0.25">
      <c r="A205" s="9"/>
      <c r="B205" s="6" t="s">
        <v>81</v>
      </c>
      <c r="C205" s="100" t="s">
        <v>10</v>
      </c>
      <c r="D205" s="101">
        <v>0.1</v>
      </c>
      <c r="E205" s="100">
        <v>5</v>
      </c>
      <c r="F205" s="68">
        <f t="shared" si="3"/>
        <v>0.5</v>
      </c>
      <c r="G205" s="9"/>
    </row>
    <row r="206" spans="1:7" x14ac:dyDescent="0.25">
      <c r="A206" s="9"/>
      <c r="B206" s="6" t="s">
        <v>82</v>
      </c>
      <c r="C206" s="100" t="s">
        <v>10</v>
      </c>
      <c r="D206" s="101">
        <v>2.66</v>
      </c>
      <c r="E206" s="100">
        <v>1</v>
      </c>
      <c r="F206" s="68">
        <f t="shared" si="3"/>
        <v>2.66</v>
      </c>
      <c r="G206" s="9"/>
    </row>
    <row r="207" spans="1:7" x14ac:dyDescent="0.25">
      <c r="A207" s="9"/>
      <c r="B207" s="6" t="s">
        <v>83</v>
      </c>
      <c r="C207" s="100" t="s">
        <v>10</v>
      </c>
      <c r="D207" s="101">
        <v>2.66</v>
      </c>
      <c r="E207" s="100">
        <v>1</v>
      </c>
      <c r="F207" s="68">
        <f t="shared" ref="F207:F214" si="4">SUM(D207*E207)</f>
        <v>2.66</v>
      </c>
      <c r="G207" s="9"/>
    </row>
    <row r="208" spans="1:7" x14ac:dyDescent="0.25">
      <c r="A208" s="9"/>
      <c r="B208" s="5" t="s">
        <v>84</v>
      </c>
      <c r="C208" s="22" t="s">
        <v>10</v>
      </c>
      <c r="D208" s="91">
        <v>5.89</v>
      </c>
      <c r="E208" s="22">
        <v>1</v>
      </c>
      <c r="F208" s="68">
        <f t="shared" si="4"/>
        <v>5.89</v>
      </c>
      <c r="G208" s="9"/>
    </row>
    <row r="209" spans="1:7" x14ac:dyDescent="0.25">
      <c r="A209" s="9"/>
      <c r="B209" s="5" t="s">
        <v>45</v>
      </c>
      <c r="C209" s="22" t="s">
        <v>10</v>
      </c>
      <c r="D209" s="91">
        <v>0.45</v>
      </c>
      <c r="E209" s="22">
        <v>2</v>
      </c>
      <c r="F209" s="68">
        <f t="shared" si="4"/>
        <v>0.9</v>
      </c>
      <c r="G209" s="9"/>
    </row>
    <row r="210" spans="1:7" x14ac:dyDescent="0.25">
      <c r="A210" s="9"/>
      <c r="B210" s="5" t="s">
        <v>46</v>
      </c>
      <c r="C210" s="22" t="s">
        <v>10</v>
      </c>
      <c r="D210" s="91">
        <v>0.06</v>
      </c>
      <c r="E210" s="22">
        <v>4</v>
      </c>
      <c r="F210" s="68">
        <f t="shared" si="4"/>
        <v>0.24</v>
      </c>
      <c r="G210" s="9"/>
    </row>
    <row r="211" spans="1:7" x14ac:dyDescent="0.25">
      <c r="A211" s="9"/>
      <c r="B211" s="108" t="s">
        <v>48</v>
      </c>
      <c r="C211" s="109" t="s">
        <v>10</v>
      </c>
      <c r="D211" s="110">
        <v>0.38</v>
      </c>
      <c r="E211" s="109">
        <v>2</v>
      </c>
      <c r="F211" s="111">
        <f t="shared" si="4"/>
        <v>0.76</v>
      </c>
      <c r="G211" s="9"/>
    </row>
    <row r="212" spans="1:7" x14ac:dyDescent="0.25">
      <c r="A212" s="9"/>
      <c r="B212" s="108" t="s">
        <v>86</v>
      </c>
      <c r="C212" s="109" t="s">
        <v>10</v>
      </c>
      <c r="D212" s="110">
        <v>0.05</v>
      </c>
      <c r="E212" s="109">
        <v>1</v>
      </c>
      <c r="F212" s="68">
        <f t="shared" si="4"/>
        <v>0.05</v>
      </c>
      <c r="G212" s="9"/>
    </row>
    <row r="213" spans="1:7" x14ac:dyDescent="0.25">
      <c r="A213" s="9"/>
      <c r="B213" s="5" t="s">
        <v>49</v>
      </c>
      <c r="C213" s="22" t="s">
        <v>10</v>
      </c>
      <c r="D213" s="91">
        <v>0.08</v>
      </c>
      <c r="E213" s="22">
        <v>1</v>
      </c>
      <c r="F213" s="68">
        <f t="shared" si="4"/>
        <v>0.08</v>
      </c>
      <c r="G213" s="9"/>
    </row>
    <row r="214" spans="1:7" ht="13.8" thickBot="1" x14ac:dyDescent="0.3">
      <c r="A214" s="9"/>
      <c r="B214" s="113" t="s">
        <v>88</v>
      </c>
      <c r="C214" s="104"/>
      <c r="D214" s="114">
        <v>4</v>
      </c>
      <c r="E214" s="106">
        <v>1</v>
      </c>
      <c r="F214" s="115">
        <f t="shared" si="4"/>
        <v>4</v>
      </c>
      <c r="G214" s="9"/>
    </row>
    <row r="215" spans="1:7" ht="13.8" thickBot="1" x14ac:dyDescent="0.3">
      <c r="A215" s="9"/>
      <c r="B215" s="103" t="s">
        <v>38</v>
      </c>
      <c r="C215" s="104"/>
      <c r="D215" s="105"/>
      <c r="E215" s="106"/>
      <c r="F215" s="107">
        <f>SUM(F190:F214)</f>
        <v>78.349999999999994</v>
      </c>
      <c r="G215" s="9"/>
    </row>
    <row r="216" spans="1:7" x14ac:dyDescent="0.25">
      <c r="A216" s="9"/>
      <c r="C216" s="9"/>
      <c r="D216" s="12"/>
      <c r="E216" s="9"/>
      <c r="F216" s="49"/>
      <c r="G216" s="9"/>
    </row>
    <row r="217" spans="1:7" x14ac:dyDescent="0.25">
      <c r="A217" s="9"/>
      <c r="B217" s="8" t="s">
        <v>16</v>
      </c>
      <c r="C217" s="10" t="s">
        <v>15</v>
      </c>
      <c r="D217" s="27"/>
      <c r="E217" s="27"/>
      <c r="F217" s="68">
        <v>112.5</v>
      </c>
      <c r="G217" s="9"/>
    </row>
    <row r="218" spans="1:7" x14ac:dyDescent="0.25">
      <c r="A218" s="9"/>
      <c r="C218" s="9"/>
      <c r="D218" s="12"/>
      <c r="E218" s="9"/>
      <c r="F218" s="49"/>
      <c r="G218" s="9"/>
    </row>
    <row r="219" spans="1:7" x14ac:dyDescent="0.25">
      <c r="A219" s="9"/>
      <c r="B219" s="1" t="s">
        <v>17</v>
      </c>
      <c r="C219" s="9"/>
      <c r="D219" s="12"/>
      <c r="E219" s="9"/>
      <c r="F219" s="49">
        <f>SUM(F215+F217)</f>
        <v>190.85</v>
      </c>
      <c r="G219" s="9"/>
    </row>
    <row r="220" spans="1:7" x14ac:dyDescent="0.25">
      <c r="A220" s="9"/>
      <c r="B220" s="1" t="s">
        <v>0</v>
      </c>
      <c r="C220" s="9"/>
      <c r="D220" s="12"/>
      <c r="E220" s="9"/>
      <c r="F220" s="49">
        <f>SUM(F219*20%)</f>
        <v>38.17</v>
      </c>
      <c r="G220" s="9"/>
    </row>
    <row r="221" spans="1:7" x14ac:dyDescent="0.25">
      <c r="A221" s="9"/>
      <c r="B221" s="1" t="s">
        <v>21</v>
      </c>
      <c r="C221" s="9"/>
      <c r="D221" s="12"/>
      <c r="E221" s="9"/>
      <c r="F221" s="116">
        <f>SUM(F219:F220)</f>
        <v>229.01999999999998</v>
      </c>
      <c r="G221" s="9" t="s">
        <v>26</v>
      </c>
    </row>
    <row r="222" spans="1:7" x14ac:dyDescent="0.25">
      <c r="A222" s="9"/>
      <c r="C222" s="9"/>
      <c r="D222" s="12"/>
      <c r="E222" s="9"/>
      <c r="F222" s="49"/>
      <c r="G222" s="9"/>
    </row>
    <row r="223" spans="1:7" x14ac:dyDescent="0.25">
      <c r="A223" s="9"/>
      <c r="C223" s="9"/>
      <c r="D223" s="12"/>
      <c r="E223" s="9"/>
      <c r="F223" s="9"/>
      <c r="G223" s="9"/>
    </row>
    <row r="224" spans="1:7" x14ac:dyDescent="0.25">
      <c r="A224" s="9"/>
      <c r="C224" s="9"/>
      <c r="D224" s="12"/>
      <c r="E224" s="9"/>
      <c r="F224" s="9"/>
      <c r="G224" s="9"/>
    </row>
    <row r="225" spans="1:7" x14ac:dyDescent="0.25">
      <c r="A225" s="9"/>
      <c r="B225" s="21" t="s">
        <v>23</v>
      </c>
      <c r="C225" s="9"/>
      <c r="D225" s="12"/>
      <c r="E225" s="9"/>
      <c r="F225" s="9"/>
      <c r="G225" s="9"/>
    </row>
    <row r="226" spans="1:7" x14ac:dyDescent="0.25">
      <c r="A226" s="9"/>
      <c r="B226" s="20" t="s">
        <v>13</v>
      </c>
      <c r="C226" s="9"/>
      <c r="D226" s="12"/>
      <c r="E226" s="9"/>
      <c r="F226" s="9"/>
      <c r="G226" s="9"/>
    </row>
    <row r="227" spans="1:7" x14ac:dyDescent="0.25">
      <c r="A227" s="9"/>
      <c r="B227" s="8" t="s">
        <v>14</v>
      </c>
      <c r="C227" s="9"/>
      <c r="D227" s="12"/>
      <c r="E227" s="9"/>
      <c r="F227" s="9"/>
      <c r="G227" s="9"/>
    </row>
    <row r="228" spans="1:7" x14ac:dyDescent="0.25">
      <c r="A228" s="9"/>
      <c r="B228" s="21"/>
      <c r="C228" s="27"/>
      <c r="D228" s="27"/>
      <c r="E228" s="12"/>
      <c r="F228" s="17"/>
      <c r="G228" s="9"/>
    </row>
    <row r="229" spans="1:7" x14ac:dyDescent="0.25">
      <c r="A229" s="9"/>
      <c r="B229" s="21" t="s">
        <v>89</v>
      </c>
      <c r="C229" s="27"/>
      <c r="D229" s="27">
        <v>229.02</v>
      </c>
      <c r="E229" s="12">
        <v>55</v>
      </c>
      <c r="F229" s="117">
        <f>SUM(D229*E229)</f>
        <v>12596.1</v>
      </c>
      <c r="G229" s="9"/>
    </row>
    <row r="230" spans="1:7" x14ac:dyDescent="0.25">
      <c r="A230" s="9"/>
      <c r="B230" s="8"/>
      <c r="C230" s="8"/>
      <c r="D230" s="8"/>
      <c r="E230" s="10"/>
      <c r="F230" s="17"/>
      <c r="G230" s="9"/>
    </row>
    <row r="231" spans="1:7" x14ac:dyDescent="0.25">
      <c r="A231" s="9"/>
      <c r="B231" s="21"/>
      <c r="C231" s="9"/>
      <c r="D231" s="9"/>
      <c r="E231" s="9"/>
      <c r="F231" s="49"/>
      <c r="G231" s="9"/>
    </row>
    <row r="232" spans="1:7" x14ac:dyDescent="0.25">
      <c r="A232" s="9"/>
      <c r="B232" s="21"/>
      <c r="C232" s="9"/>
      <c r="D232" s="9"/>
      <c r="E232" s="9"/>
      <c r="F232" s="49"/>
      <c r="G232" s="9"/>
    </row>
    <row r="233" spans="1:7" x14ac:dyDescent="0.25">
      <c r="A233" s="9"/>
      <c r="B233" s="1" t="s">
        <v>8</v>
      </c>
      <c r="C233" s="9"/>
      <c r="D233" s="9"/>
      <c r="E233" s="9"/>
      <c r="F233" s="45"/>
      <c r="G233" s="17"/>
    </row>
    <row r="234" spans="1:7" x14ac:dyDescent="0.25">
      <c r="A234" s="9"/>
      <c r="C234" s="21"/>
      <c r="D234" s="21"/>
      <c r="E234" s="21"/>
      <c r="F234" s="47"/>
      <c r="G234" s="8"/>
    </row>
    <row r="235" spans="1:7" x14ac:dyDescent="0.25">
      <c r="A235" s="9"/>
      <c r="B235" s="1" t="s">
        <v>85</v>
      </c>
      <c r="C235" s="21"/>
      <c r="D235" s="21"/>
      <c r="E235" s="21"/>
      <c r="F235" s="47"/>
      <c r="G235" s="8"/>
    </row>
    <row r="236" spans="1:7" x14ac:dyDescent="0.25">
      <c r="A236" s="9"/>
      <c r="B236" s="20"/>
      <c r="C236" s="9"/>
      <c r="D236" s="12"/>
      <c r="E236" s="9"/>
      <c r="F236" s="9"/>
      <c r="G236" s="9"/>
    </row>
    <row r="238" spans="1:7" ht="22.2" x14ac:dyDescent="0.35">
      <c r="A238" s="9"/>
      <c r="B238" s="62" t="s">
        <v>24</v>
      </c>
      <c r="C238" s="14"/>
      <c r="D238" s="12"/>
      <c r="E238" s="9"/>
      <c r="F238" s="9"/>
      <c r="G238" s="9"/>
    </row>
    <row r="239" spans="1:7" x14ac:dyDescent="0.25">
      <c r="A239" s="9"/>
      <c r="B239" s="1" t="s">
        <v>25</v>
      </c>
      <c r="C239" s="9"/>
      <c r="D239" s="12"/>
      <c r="E239" s="9"/>
      <c r="F239" s="9"/>
      <c r="G239" s="9"/>
    </row>
    <row r="240" spans="1:7" x14ac:dyDescent="0.25">
      <c r="A240" s="9"/>
      <c r="C240" s="9"/>
      <c r="D240" s="12"/>
      <c r="E240" s="9"/>
      <c r="F240" s="9"/>
      <c r="G240" s="9"/>
    </row>
    <row r="241" spans="1:7" ht="20.399999999999999" x14ac:dyDescent="0.35">
      <c r="A241" s="9"/>
      <c r="B241" s="3"/>
      <c r="C241" s="9"/>
      <c r="D241" s="12"/>
      <c r="E241" s="9"/>
      <c r="F241" s="9"/>
      <c r="G241" s="9"/>
    </row>
    <row r="242" spans="1:7" ht="20.399999999999999" x14ac:dyDescent="0.35">
      <c r="A242" s="9"/>
      <c r="B242" s="71" t="s">
        <v>2</v>
      </c>
      <c r="C242" s="9"/>
      <c r="D242" s="12"/>
      <c r="E242" s="9"/>
      <c r="F242" s="9"/>
      <c r="G242" s="9"/>
    </row>
    <row r="243" spans="1:7" x14ac:dyDescent="0.25">
      <c r="A243" s="9"/>
      <c r="B243" s="48"/>
      <c r="C243" s="9"/>
      <c r="D243" s="12"/>
      <c r="E243" s="9"/>
      <c r="F243" s="9"/>
      <c r="G243" s="9"/>
    </row>
    <row r="244" spans="1:7" x14ac:dyDescent="0.25">
      <c r="A244" s="9"/>
      <c r="B244" s="26" t="s">
        <v>90</v>
      </c>
      <c r="C244" s="9"/>
      <c r="D244" s="12"/>
      <c r="E244" s="9"/>
      <c r="F244" s="9"/>
      <c r="G244" s="9"/>
    </row>
    <row r="245" spans="1:7" x14ac:dyDescent="0.25">
      <c r="A245" s="9"/>
      <c r="B245" s="9"/>
      <c r="C245" s="9"/>
      <c r="D245" s="12"/>
      <c r="E245" s="9"/>
      <c r="F245" s="9"/>
      <c r="G245" s="9"/>
    </row>
    <row r="246" spans="1:7" x14ac:dyDescent="0.25">
      <c r="A246" s="9"/>
      <c r="B246" s="1" t="s">
        <v>67</v>
      </c>
      <c r="C246" s="9"/>
      <c r="D246" s="12"/>
      <c r="E246" s="9"/>
      <c r="F246" s="9"/>
      <c r="G246" s="9"/>
    </row>
    <row r="247" spans="1:7" ht="13.8" thickBot="1" x14ac:dyDescent="0.3">
      <c r="A247" s="9"/>
      <c r="B247" s="19"/>
      <c r="C247" s="9"/>
      <c r="D247" s="12"/>
      <c r="E247" s="9"/>
      <c r="F247" s="20"/>
      <c r="G247" s="20"/>
    </row>
    <row r="248" spans="1:7" ht="13.8" thickBot="1" x14ac:dyDescent="0.3">
      <c r="A248" s="9"/>
      <c r="B248" s="64" t="s">
        <v>3</v>
      </c>
      <c r="C248" s="66" t="s">
        <v>4</v>
      </c>
      <c r="D248" s="77" t="s">
        <v>5</v>
      </c>
      <c r="E248" s="80" t="s">
        <v>6</v>
      </c>
      <c r="F248" s="66" t="s">
        <v>7</v>
      </c>
      <c r="G248" s="9"/>
    </row>
    <row r="249" spans="1:7" x14ac:dyDescent="0.25">
      <c r="A249" s="9"/>
      <c r="B249" s="11" t="s">
        <v>47</v>
      </c>
      <c r="C249" s="92" t="s">
        <v>10</v>
      </c>
      <c r="D249" s="93">
        <v>13.75</v>
      </c>
      <c r="E249" s="112">
        <v>1</v>
      </c>
      <c r="F249" s="68">
        <f>SUM(D249*E249)</f>
        <v>13.75</v>
      </c>
      <c r="G249" s="9"/>
    </row>
    <row r="250" spans="1:7" x14ac:dyDescent="0.25">
      <c r="A250" s="9"/>
      <c r="B250" s="118" t="s">
        <v>68</v>
      </c>
      <c r="C250" s="119" t="s">
        <v>10</v>
      </c>
      <c r="D250" s="120">
        <v>13.75</v>
      </c>
      <c r="E250" s="119">
        <v>1</v>
      </c>
      <c r="F250" s="121">
        <f t="shared" ref="F250:F271" si="5">SUM(D250*E250)</f>
        <v>13.75</v>
      </c>
      <c r="G250" s="9"/>
    </row>
    <row r="251" spans="1:7" x14ac:dyDescent="0.25">
      <c r="A251" s="9"/>
      <c r="B251" s="6" t="s">
        <v>87</v>
      </c>
      <c r="C251" s="100" t="s">
        <v>10</v>
      </c>
      <c r="D251" s="101">
        <v>1.31</v>
      </c>
      <c r="E251" s="100">
        <v>2</v>
      </c>
      <c r="F251" s="68">
        <f t="shared" si="5"/>
        <v>2.62</v>
      </c>
      <c r="G251" s="9"/>
    </row>
    <row r="252" spans="1:7" x14ac:dyDescent="0.25">
      <c r="A252" s="9"/>
      <c r="B252" s="6" t="s">
        <v>92</v>
      </c>
      <c r="C252" s="100" t="s">
        <v>10</v>
      </c>
      <c r="D252" s="101"/>
      <c r="E252" s="100">
        <v>1</v>
      </c>
      <c r="F252" s="68">
        <f t="shared" si="5"/>
        <v>0</v>
      </c>
      <c r="G252" s="9"/>
    </row>
    <row r="253" spans="1:7" x14ac:dyDescent="0.25">
      <c r="A253" s="9"/>
      <c r="B253" s="6" t="s">
        <v>93</v>
      </c>
      <c r="C253" s="100" t="s">
        <v>10</v>
      </c>
      <c r="D253" s="101"/>
      <c r="E253" s="100">
        <v>1</v>
      </c>
      <c r="F253" s="68">
        <f t="shared" si="5"/>
        <v>0</v>
      </c>
      <c r="G253" s="9"/>
    </row>
    <row r="254" spans="1:7" x14ac:dyDescent="0.25">
      <c r="A254" s="9"/>
      <c r="B254" s="6" t="s">
        <v>96</v>
      </c>
      <c r="C254" s="100" t="s">
        <v>10</v>
      </c>
      <c r="D254" s="101"/>
      <c r="E254" s="100">
        <v>1</v>
      </c>
      <c r="F254" s="68">
        <f t="shared" si="5"/>
        <v>0</v>
      </c>
      <c r="G254" s="9"/>
    </row>
    <row r="255" spans="1:7" x14ac:dyDescent="0.25">
      <c r="A255" s="9"/>
      <c r="B255" s="6" t="s">
        <v>97</v>
      </c>
      <c r="C255" s="100" t="s">
        <v>10</v>
      </c>
      <c r="D255" s="101"/>
      <c r="E255" s="100">
        <v>1</v>
      </c>
      <c r="F255" s="68">
        <f t="shared" si="5"/>
        <v>0</v>
      </c>
      <c r="G255" s="9"/>
    </row>
    <row r="256" spans="1:7" x14ac:dyDescent="0.25">
      <c r="A256" s="9"/>
      <c r="B256" s="6" t="s">
        <v>98</v>
      </c>
      <c r="C256" s="22" t="s">
        <v>9</v>
      </c>
      <c r="D256" s="91"/>
      <c r="E256" s="22">
        <v>1</v>
      </c>
      <c r="F256" s="68">
        <f t="shared" si="5"/>
        <v>0</v>
      </c>
      <c r="G256" s="9"/>
    </row>
    <row r="257" spans="1:7" x14ac:dyDescent="0.25">
      <c r="A257" s="9"/>
      <c r="B257" s="5" t="s">
        <v>72</v>
      </c>
      <c r="C257" s="100" t="s">
        <v>10</v>
      </c>
      <c r="D257" s="101">
        <v>0.6</v>
      </c>
      <c r="E257" s="100">
        <v>3</v>
      </c>
      <c r="F257" s="68">
        <f t="shared" si="5"/>
        <v>1.7999999999999998</v>
      </c>
      <c r="G257" s="9"/>
    </row>
    <row r="258" spans="1:7" x14ac:dyDescent="0.25">
      <c r="A258" s="9"/>
      <c r="B258" s="5" t="s">
        <v>94</v>
      </c>
      <c r="C258" s="100" t="s">
        <v>10</v>
      </c>
      <c r="D258" s="101"/>
      <c r="E258" s="100">
        <v>2</v>
      </c>
      <c r="F258" s="68">
        <f t="shared" si="5"/>
        <v>0</v>
      </c>
      <c r="G258" s="9"/>
    </row>
    <row r="259" spans="1:7" x14ac:dyDescent="0.25">
      <c r="A259" s="9"/>
      <c r="B259" s="5" t="s">
        <v>76</v>
      </c>
      <c r="C259" s="100" t="s">
        <v>10</v>
      </c>
      <c r="D259" s="101">
        <v>1.91</v>
      </c>
      <c r="E259" s="100">
        <v>2</v>
      </c>
      <c r="F259" s="68">
        <f t="shared" si="5"/>
        <v>3.82</v>
      </c>
      <c r="G259" s="9"/>
    </row>
    <row r="260" spans="1:7" x14ac:dyDescent="0.25">
      <c r="A260" s="9"/>
      <c r="B260" s="6" t="s">
        <v>95</v>
      </c>
      <c r="C260" s="100" t="s">
        <v>10</v>
      </c>
      <c r="D260" s="101"/>
      <c r="E260" s="100">
        <v>1</v>
      </c>
      <c r="F260" s="68">
        <f t="shared" si="5"/>
        <v>0</v>
      </c>
      <c r="G260" s="9"/>
    </row>
    <row r="261" spans="1:7" x14ac:dyDescent="0.25">
      <c r="A261" s="9"/>
      <c r="B261" s="6" t="s">
        <v>40</v>
      </c>
      <c r="C261" s="100" t="s">
        <v>10</v>
      </c>
      <c r="D261" s="101"/>
      <c r="E261" s="100">
        <v>1</v>
      </c>
      <c r="F261" s="68">
        <f t="shared" si="5"/>
        <v>0</v>
      </c>
      <c r="G261" s="9"/>
    </row>
    <row r="262" spans="1:7" x14ac:dyDescent="0.25">
      <c r="A262" s="9"/>
      <c r="B262" s="6" t="s">
        <v>41</v>
      </c>
      <c r="C262" s="100" t="s">
        <v>10</v>
      </c>
      <c r="D262" s="101"/>
      <c r="E262" s="100">
        <v>1</v>
      </c>
      <c r="F262" s="68">
        <f t="shared" si="5"/>
        <v>0</v>
      </c>
      <c r="G262" s="9"/>
    </row>
    <row r="263" spans="1:7" x14ac:dyDescent="0.25">
      <c r="A263" s="9"/>
      <c r="B263" s="6" t="s">
        <v>99</v>
      </c>
      <c r="C263" s="100" t="s">
        <v>10</v>
      </c>
      <c r="D263" s="101"/>
      <c r="E263" s="100">
        <v>1</v>
      </c>
      <c r="F263" s="68">
        <f t="shared" si="5"/>
        <v>0</v>
      </c>
      <c r="G263" s="9"/>
    </row>
    <row r="264" spans="1:7" x14ac:dyDescent="0.25">
      <c r="A264" s="9"/>
      <c r="B264" s="6" t="s">
        <v>100</v>
      </c>
      <c r="C264" s="100" t="s">
        <v>10</v>
      </c>
      <c r="D264" s="101"/>
      <c r="E264" s="100">
        <v>1</v>
      </c>
      <c r="F264" s="68">
        <f t="shared" si="5"/>
        <v>0</v>
      </c>
      <c r="G264" s="9"/>
    </row>
    <row r="265" spans="1:7" x14ac:dyDescent="0.25">
      <c r="A265" s="9"/>
      <c r="B265" s="6" t="s">
        <v>91</v>
      </c>
      <c r="C265" s="100" t="s">
        <v>10</v>
      </c>
      <c r="D265" s="101">
        <v>2.66</v>
      </c>
      <c r="E265" s="100">
        <v>1</v>
      </c>
      <c r="F265" s="68">
        <f t="shared" si="5"/>
        <v>2.66</v>
      </c>
      <c r="G265" s="9"/>
    </row>
    <row r="266" spans="1:7" x14ac:dyDescent="0.25">
      <c r="A266" s="9"/>
      <c r="B266" s="5" t="s">
        <v>84</v>
      </c>
      <c r="C266" s="22" t="s">
        <v>10</v>
      </c>
      <c r="D266" s="91">
        <v>0.45</v>
      </c>
      <c r="E266" s="22">
        <v>1</v>
      </c>
      <c r="F266" s="68">
        <f t="shared" si="5"/>
        <v>0.45</v>
      </c>
      <c r="G266" s="9"/>
    </row>
    <row r="267" spans="1:7" x14ac:dyDescent="0.25">
      <c r="A267" s="9"/>
      <c r="B267" s="5" t="s">
        <v>45</v>
      </c>
      <c r="C267" s="22" t="s">
        <v>10</v>
      </c>
      <c r="D267" s="91">
        <v>0.06</v>
      </c>
      <c r="E267" s="22">
        <v>1</v>
      </c>
      <c r="F267" s="68">
        <f t="shared" si="5"/>
        <v>0.06</v>
      </c>
      <c r="G267" s="9"/>
    </row>
    <row r="268" spans="1:7" x14ac:dyDescent="0.25">
      <c r="A268" s="9"/>
      <c r="B268" s="5" t="s">
        <v>46</v>
      </c>
      <c r="C268" s="109" t="s">
        <v>10</v>
      </c>
      <c r="D268" s="110">
        <v>0.38</v>
      </c>
      <c r="E268" s="109">
        <v>1</v>
      </c>
      <c r="F268" s="111">
        <f t="shared" si="5"/>
        <v>0.38</v>
      </c>
      <c r="G268" s="9"/>
    </row>
    <row r="269" spans="1:7" x14ac:dyDescent="0.25">
      <c r="A269" s="9"/>
      <c r="B269" s="108" t="s">
        <v>48</v>
      </c>
      <c r="C269" s="109" t="s">
        <v>10</v>
      </c>
      <c r="D269" s="110">
        <v>0.05</v>
      </c>
      <c r="E269" s="109">
        <v>1</v>
      </c>
      <c r="F269" s="68">
        <f t="shared" si="5"/>
        <v>0.05</v>
      </c>
      <c r="G269" s="9"/>
    </row>
    <row r="270" spans="1:7" x14ac:dyDescent="0.25">
      <c r="A270" s="9"/>
      <c r="B270" s="108" t="s">
        <v>86</v>
      </c>
      <c r="C270" s="22" t="s">
        <v>10</v>
      </c>
      <c r="D270" s="91">
        <v>0.08</v>
      </c>
      <c r="E270" s="22">
        <v>1</v>
      </c>
      <c r="F270" s="68">
        <f t="shared" si="5"/>
        <v>0.08</v>
      </c>
      <c r="G270" s="9"/>
    </row>
    <row r="271" spans="1:7" x14ac:dyDescent="0.25">
      <c r="A271" s="9"/>
      <c r="B271" s="5" t="s">
        <v>49</v>
      </c>
      <c r="C271" s="22"/>
      <c r="D271" s="91"/>
      <c r="E271" s="124">
        <v>1</v>
      </c>
      <c r="F271" s="68">
        <f t="shared" si="5"/>
        <v>0</v>
      </c>
      <c r="G271" s="9"/>
    </row>
    <row r="272" spans="1:7" ht="13.8" thickBot="1" x14ac:dyDescent="0.3">
      <c r="A272" s="9"/>
      <c r="B272" s="113" t="s">
        <v>88</v>
      </c>
      <c r="C272" s="104"/>
      <c r="D272" s="105"/>
      <c r="E272" s="106"/>
      <c r="F272" s="123">
        <f>SUM(F249:F271)</f>
        <v>39.420000000000009</v>
      </c>
      <c r="G272" s="9"/>
    </row>
    <row r="273" spans="1:7" ht="13.8" thickBot="1" x14ac:dyDescent="0.3">
      <c r="A273" s="9"/>
      <c r="B273" s="103" t="s">
        <v>38</v>
      </c>
      <c r="C273" s="9"/>
      <c r="D273" s="12"/>
      <c r="E273" s="9"/>
      <c r="F273" s="49">
        <f>SUM(F249:F272)</f>
        <v>78.840000000000018</v>
      </c>
      <c r="G273" s="9"/>
    </row>
    <row r="274" spans="1:7" x14ac:dyDescent="0.25">
      <c r="A274" s="9"/>
      <c r="C274" s="10"/>
      <c r="D274" s="27"/>
      <c r="E274" s="27"/>
      <c r="F274" s="23"/>
      <c r="G274" s="9"/>
    </row>
    <row r="275" spans="1:7" x14ac:dyDescent="0.25">
      <c r="A275" s="9"/>
      <c r="B275" s="8" t="s">
        <v>16</v>
      </c>
      <c r="C275" s="9"/>
      <c r="D275" s="12"/>
      <c r="E275" s="9"/>
      <c r="F275" s="49">
        <v>45</v>
      </c>
      <c r="G275" s="9"/>
    </row>
    <row r="276" spans="1:7" x14ac:dyDescent="0.25">
      <c r="A276" s="9"/>
      <c r="C276" s="9"/>
      <c r="D276" s="12"/>
      <c r="E276" s="9"/>
      <c r="F276" s="49"/>
      <c r="G276" s="9"/>
    </row>
    <row r="277" spans="1:7" x14ac:dyDescent="0.25">
      <c r="A277" s="9"/>
      <c r="B277" s="1" t="s">
        <v>17</v>
      </c>
      <c r="C277" s="9"/>
      <c r="D277" s="12"/>
      <c r="E277" s="9"/>
      <c r="F277" s="49">
        <f>SUM(F273+F275)</f>
        <v>123.84000000000002</v>
      </c>
      <c r="G277" s="9"/>
    </row>
    <row r="278" spans="1:7" x14ac:dyDescent="0.25">
      <c r="A278" s="9"/>
      <c r="B278" s="1" t="s">
        <v>0</v>
      </c>
      <c r="C278" s="9"/>
      <c r="D278" s="12"/>
      <c r="E278" s="9"/>
      <c r="F278" s="49">
        <f>SUM(F277*20%)</f>
        <v>24.768000000000004</v>
      </c>
      <c r="G278" s="9"/>
    </row>
    <row r="279" spans="1:7" x14ac:dyDescent="0.25">
      <c r="A279" s="9"/>
      <c r="B279" s="1" t="s">
        <v>21</v>
      </c>
      <c r="C279" s="9"/>
      <c r="D279" s="12"/>
      <c r="E279" s="9"/>
      <c r="F279" s="116">
        <f>SUM(F277:F278)</f>
        <v>148.60800000000003</v>
      </c>
      <c r="G279" s="9" t="s">
        <v>26</v>
      </c>
    </row>
    <row r="280" spans="1:7" x14ac:dyDescent="0.25">
      <c r="A280" s="9"/>
      <c r="C280" s="9"/>
      <c r="D280" s="12"/>
      <c r="E280" s="9"/>
      <c r="F280" s="9"/>
      <c r="G280" s="9"/>
    </row>
    <row r="281" spans="1:7" x14ac:dyDescent="0.25">
      <c r="A281" s="9"/>
      <c r="C281" s="9"/>
      <c r="D281" s="12"/>
      <c r="E281" s="9"/>
      <c r="F281" s="9"/>
      <c r="G281" s="9"/>
    </row>
    <row r="282" spans="1:7" x14ac:dyDescent="0.25">
      <c r="A282" s="9"/>
      <c r="C282" s="9"/>
      <c r="D282" s="12"/>
      <c r="E282" s="9"/>
      <c r="F282" s="9"/>
      <c r="G282" s="9"/>
    </row>
    <row r="283" spans="1:7" x14ac:dyDescent="0.25">
      <c r="A283" s="9"/>
      <c r="B283" s="21" t="s">
        <v>23</v>
      </c>
      <c r="C283" s="9"/>
      <c r="D283" s="12"/>
      <c r="E283" s="9"/>
      <c r="F283" s="9"/>
      <c r="G283" s="9"/>
    </row>
    <row r="284" spans="1:7" x14ac:dyDescent="0.25">
      <c r="A284" s="9"/>
      <c r="B284" s="20" t="s">
        <v>13</v>
      </c>
      <c r="C284" s="9"/>
      <c r="D284" s="12"/>
      <c r="E284" s="9"/>
      <c r="F284" s="9"/>
      <c r="G284" s="9"/>
    </row>
    <row r="285" spans="1:7" x14ac:dyDescent="0.25">
      <c r="A285" s="9"/>
      <c r="B285" s="8" t="s">
        <v>14</v>
      </c>
      <c r="C285" s="27"/>
      <c r="D285" s="27"/>
      <c r="E285" s="12"/>
      <c r="F285" s="17"/>
      <c r="G285" s="9"/>
    </row>
    <row r="286" spans="1:7" x14ac:dyDescent="0.25">
      <c r="A286" s="9"/>
      <c r="B286" s="21"/>
      <c r="C286" s="27"/>
      <c r="D286" s="27"/>
      <c r="E286" s="12"/>
      <c r="F286" s="122"/>
      <c r="G286" s="9"/>
    </row>
    <row r="287" spans="1:7" x14ac:dyDescent="0.25">
      <c r="A287" s="9"/>
      <c r="B287" s="21"/>
      <c r="C287" s="8"/>
      <c r="D287" s="8"/>
      <c r="E287" s="10"/>
      <c r="F287" s="17"/>
      <c r="G287" s="9"/>
    </row>
    <row r="288" spans="1:7" x14ac:dyDescent="0.25">
      <c r="A288" s="9"/>
      <c r="B288" s="8"/>
      <c r="C288" s="9"/>
      <c r="D288" s="9"/>
      <c r="E288" s="9"/>
      <c r="F288" s="49"/>
      <c r="G288" s="9"/>
    </row>
    <row r="289" spans="1:7" x14ac:dyDescent="0.25">
      <c r="A289" s="9"/>
      <c r="B289" s="21"/>
      <c r="C289" s="9"/>
      <c r="D289" s="9"/>
      <c r="E289" s="9"/>
      <c r="F289" s="49"/>
      <c r="G289" s="9"/>
    </row>
    <row r="290" spans="1:7" x14ac:dyDescent="0.25">
      <c r="A290" s="9"/>
      <c r="B290" s="21"/>
      <c r="C290" s="9"/>
      <c r="D290" s="9"/>
      <c r="E290" s="9"/>
      <c r="F290" s="45"/>
      <c r="G290" s="17"/>
    </row>
    <row r="291" spans="1:7" x14ac:dyDescent="0.25">
      <c r="A291" s="9"/>
      <c r="B291" s="1" t="s">
        <v>8</v>
      </c>
      <c r="C291" s="21"/>
      <c r="D291" s="21"/>
      <c r="E291" s="21"/>
      <c r="F291" s="47"/>
      <c r="G291" s="8"/>
    </row>
    <row r="292" spans="1:7" x14ac:dyDescent="0.25">
      <c r="A292" s="9"/>
      <c r="C292" s="21"/>
      <c r="D292" s="21"/>
      <c r="E292" s="21"/>
      <c r="F292" s="47"/>
      <c r="G292" s="8"/>
    </row>
    <row r="293" spans="1:7" x14ac:dyDescent="0.25">
      <c r="B293" s="1" t="s">
        <v>101</v>
      </c>
    </row>
  </sheetData>
  <phoneticPr fontId="4" type="noConversion"/>
  <pageMargins left="0.19685039370078741" right="0.19685039370078741" top="0.55118110236220474" bottom="0.98425196850393704" header="0.51181102362204722" footer="0.51181102362204722"/>
  <pageSetup paperSize="9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/>
  </sheetViews>
  <sheetFormatPr defaultRowHeight="13.2" x14ac:dyDescent="0.25"/>
  <cols>
    <col min="1" max="1" width="28.44140625" customWidth="1"/>
    <col min="4" max="4" width="9.6640625" customWidth="1"/>
    <col min="5" max="5" width="18.5546875" customWidth="1"/>
  </cols>
  <sheetData>
    <row r="1" spans="1:5" ht="22.2" x14ac:dyDescent="0.35">
      <c r="A1" s="62" t="s">
        <v>24</v>
      </c>
      <c r="B1" s="21"/>
      <c r="C1" s="21"/>
      <c r="D1" s="21"/>
      <c r="E1" s="21"/>
    </row>
    <row r="2" spans="1:5" x14ac:dyDescent="0.25">
      <c r="A2" s="18" t="s">
        <v>25</v>
      </c>
      <c r="B2" s="21"/>
      <c r="C2" s="21"/>
      <c r="D2" s="21"/>
      <c r="E2" s="21"/>
    </row>
    <row r="3" spans="1:5" x14ac:dyDescent="0.25">
      <c r="A3" s="9"/>
      <c r="B3" s="9"/>
      <c r="C3" s="9"/>
      <c r="D3" s="9"/>
      <c r="E3" s="9"/>
    </row>
    <row r="4" spans="1:5" ht="20.399999999999999" x14ac:dyDescent="0.35">
      <c r="A4" s="98" t="s">
        <v>2</v>
      </c>
      <c r="B4" s="21"/>
      <c r="C4" s="21"/>
      <c r="D4" s="21"/>
      <c r="E4" s="21"/>
    </row>
    <row r="5" spans="1:5" x14ac:dyDescent="0.25">
      <c r="A5" s="21"/>
      <c r="B5" s="57"/>
      <c r="C5" s="57"/>
      <c r="D5" s="57"/>
      <c r="E5" s="57"/>
    </row>
    <row r="6" spans="1:5" x14ac:dyDescent="0.25">
      <c r="A6" s="20" t="s">
        <v>139</v>
      </c>
      <c r="B6" s="57"/>
      <c r="C6" s="57"/>
      <c r="D6" s="57"/>
      <c r="E6" s="57"/>
    </row>
    <row r="7" spans="1:5" ht="13.8" thickBot="1" x14ac:dyDescent="0.3">
      <c r="A7" s="21"/>
      <c r="B7" s="57"/>
      <c r="C7" s="57"/>
      <c r="D7" s="57"/>
      <c r="E7" s="57"/>
    </row>
    <row r="8" spans="1:5" ht="13.8" thickBot="1" x14ac:dyDescent="0.3">
      <c r="A8" s="61" t="s">
        <v>27</v>
      </c>
      <c r="B8" s="51" t="s">
        <v>4</v>
      </c>
      <c r="C8" s="59" t="s">
        <v>5</v>
      </c>
      <c r="D8" s="58" t="s">
        <v>6</v>
      </c>
      <c r="E8" s="60" t="s">
        <v>7</v>
      </c>
    </row>
    <row r="9" spans="1:5" x14ac:dyDescent="0.25">
      <c r="A9" s="99" t="s">
        <v>43</v>
      </c>
      <c r="B9" s="50" t="s">
        <v>20</v>
      </c>
      <c r="C9" s="133">
        <v>32</v>
      </c>
      <c r="D9" s="134">
        <v>3</v>
      </c>
      <c r="E9" s="69">
        <f>SUM(C9*D9)</f>
        <v>96</v>
      </c>
    </row>
    <row r="10" spans="1:5" x14ac:dyDescent="0.25">
      <c r="A10" s="44" t="s">
        <v>129</v>
      </c>
      <c r="B10" s="36" t="s">
        <v>10</v>
      </c>
      <c r="C10" s="30">
        <v>4.5</v>
      </c>
      <c r="D10" s="37">
        <v>20</v>
      </c>
      <c r="E10" s="68">
        <f>SUM(C10*D10)</f>
        <v>90</v>
      </c>
    </row>
    <row r="11" spans="1:5" x14ac:dyDescent="0.25">
      <c r="A11" s="44" t="s">
        <v>130</v>
      </c>
      <c r="B11" s="36" t="s">
        <v>9</v>
      </c>
      <c r="C11" s="30">
        <v>13.6</v>
      </c>
      <c r="D11" s="37">
        <v>4</v>
      </c>
      <c r="E11" s="68">
        <f>SUM(C11*D11)</f>
        <v>54.4</v>
      </c>
    </row>
    <row r="12" spans="1:5" x14ac:dyDescent="0.25">
      <c r="A12" s="44" t="s">
        <v>131</v>
      </c>
      <c r="B12" s="36" t="s">
        <v>10</v>
      </c>
      <c r="C12" s="30">
        <v>152.5</v>
      </c>
      <c r="D12" s="37">
        <v>4</v>
      </c>
      <c r="E12" s="68">
        <f>SUM(C12*D12)</f>
        <v>610</v>
      </c>
    </row>
    <row r="13" spans="1:5" x14ac:dyDescent="0.25">
      <c r="A13" s="44" t="s">
        <v>133</v>
      </c>
      <c r="B13" s="36" t="s">
        <v>10</v>
      </c>
      <c r="C13" s="30">
        <v>270.8</v>
      </c>
      <c r="D13" s="37">
        <v>4</v>
      </c>
      <c r="E13" s="68">
        <f>SUM(C13*D13)</f>
        <v>1083.2</v>
      </c>
    </row>
    <row r="14" spans="1:5" x14ac:dyDescent="0.25">
      <c r="A14" s="44" t="s">
        <v>134</v>
      </c>
      <c r="B14" s="36" t="s">
        <v>10</v>
      </c>
      <c r="C14" s="30">
        <v>24</v>
      </c>
      <c r="D14" s="37">
        <v>4</v>
      </c>
      <c r="E14" s="68">
        <f>SUM(C14*D14)</f>
        <v>96</v>
      </c>
    </row>
    <row r="15" spans="1:5" x14ac:dyDescent="0.25">
      <c r="A15" s="44" t="s">
        <v>136</v>
      </c>
      <c r="B15" s="36" t="s">
        <v>9</v>
      </c>
      <c r="C15" s="30">
        <v>1.9</v>
      </c>
      <c r="D15" s="37">
        <v>4</v>
      </c>
      <c r="E15" s="68">
        <f>SUM(C15*D15)</f>
        <v>7.6</v>
      </c>
    </row>
    <row r="16" spans="1:5" x14ac:dyDescent="0.25">
      <c r="A16" s="44" t="s">
        <v>135</v>
      </c>
      <c r="B16" s="36" t="s">
        <v>10</v>
      </c>
      <c r="C16" s="30">
        <v>1.7</v>
      </c>
      <c r="D16" s="37">
        <v>4</v>
      </c>
      <c r="E16" s="68">
        <f>SUM(C16*D16)</f>
        <v>6.8</v>
      </c>
    </row>
    <row r="17" spans="1:5" ht="13.8" thickBot="1" x14ac:dyDescent="0.3">
      <c r="A17" s="34" t="s">
        <v>1</v>
      </c>
      <c r="B17" s="38"/>
      <c r="C17" s="33">
        <v>1</v>
      </c>
      <c r="D17" s="32">
        <v>20</v>
      </c>
      <c r="E17" s="74">
        <f>SUM(C17*D17)</f>
        <v>20</v>
      </c>
    </row>
    <row r="18" spans="1:5" ht="13.8" thickBot="1" x14ac:dyDescent="0.3">
      <c r="A18" s="34" t="s">
        <v>11</v>
      </c>
      <c r="B18" s="32"/>
      <c r="C18" s="33"/>
      <c r="D18" s="32"/>
      <c r="E18" s="135">
        <f>SUM(E9:E17)</f>
        <v>2064</v>
      </c>
    </row>
    <row r="19" spans="1:5" x14ac:dyDescent="0.25">
      <c r="A19" s="21"/>
      <c r="B19" s="21"/>
      <c r="C19" s="21"/>
      <c r="D19" s="21"/>
      <c r="E19" s="132"/>
    </row>
    <row r="20" spans="1:5" x14ac:dyDescent="0.25">
      <c r="A20" s="21" t="s">
        <v>22</v>
      </c>
      <c r="B20" s="21" t="s">
        <v>15</v>
      </c>
      <c r="C20" s="21">
        <v>15</v>
      </c>
      <c r="D20" s="21">
        <v>120</v>
      </c>
      <c r="E20" s="68">
        <f>SUM(C20*D20)</f>
        <v>1800</v>
      </c>
    </row>
    <row r="21" spans="1:5" x14ac:dyDescent="0.25">
      <c r="A21" s="21"/>
      <c r="B21" s="21"/>
      <c r="C21" s="21"/>
      <c r="D21" s="21"/>
      <c r="E21" s="23"/>
    </row>
    <row r="22" spans="1:5" x14ac:dyDescent="0.25">
      <c r="A22" s="21" t="s">
        <v>137</v>
      </c>
      <c r="B22" s="21"/>
      <c r="C22" s="21"/>
      <c r="D22" s="21"/>
      <c r="E22" s="23">
        <v>764.2</v>
      </c>
    </row>
    <row r="23" spans="1:5" x14ac:dyDescent="0.25">
      <c r="A23" s="21" t="s">
        <v>138</v>
      </c>
      <c r="B23" s="21"/>
      <c r="C23" s="21"/>
      <c r="D23" s="21"/>
      <c r="E23" s="23">
        <v>140</v>
      </c>
    </row>
    <row r="24" spans="1:5" x14ac:dyDescent="0.25">
      <c r="A24" s="21"/>
      <c r="B24" s="21"/>
      <c r="C24" s="21"/>
      <c r="D24" s="21"/>
      <c r="E24" s="21"/>
    </row>
    <row r="25" spans="1:5" x14ac:dyDescent="0.25">
      <c r="A25" s="21" t="s">
        <v>18</v>
      </c>
      <c r="B25" s="21"/>
      <c r="C25" s="21"/>
      <c r="D25" s="21"/>
      <c r="E25" s="49">
        <f>SUM(E18+E20+E22+E23)</f>
        <v>4768.2</v>
      </c>
    </row>
    <row r="26" spans="1:5" x14ac:dyDescent="0.25">
      <c r="A26" s="21" t="s">
        <v>0</v>
      </c>
      <c r="B26" s="21"/>
      <c r="C26" s="21"/>
      <c r="D26" s="21"/>
      <c r="E26" s="25">
        <f>SUM(E25*20%)</f>
        <v>953.64</v>
      </c>
    </row>
    <row r="27" spans="1:5" x14ac:dyDescent="0.25">
      <c r="A27" s="21" t="s">
        <v>19</v>
      </c>
      <c r="B27" s="21"/>
      <c r="C27" s="21"/>
      <c r="D27" s="21"/>
      <c r="E27" s="55">
        <f>SUM(E25:E26)</f>
        <v>5721.84</v>
      </c>
    </row>
    <row r="28" spans="1:5" x14ac:dyDescent="0.25">
      <c r="A28" s="21"/>
      <c r="B28" s="21"/>
      <c r="C28" s="21"/>
      <c r="D28" s="21"/>
      <c r="E28" s="49"/>
    </row>
    <row r="29" spans="1:5" x14ac:dyDescent="0.25">
      <c r="A29" s="21"/>
      <c r="B29" s="21"/>
      <c r="C29" s="21"/>
      <c r="D29" s="21"/>
      <c r="E29" s="25"/>
    </row>
    <row r="30" spans="1:5" x14ac:dyDescent="0.25">
      <c r="A30" s="21"/>
      <c r="B30" s="21"/>
      <c r="C30" s="27"/>
      <c r="D30" s="27"/>
      <c r="E30" s="23"/>
    </row>
    <row r="31" spans="1:5" x14ac:dyDescent="0.25">
      <c r="A31" s="21"/>
      <c r="B31" s="21"/>
      <c r="C31" s="27"/>
      <c r="D31" s="27"/>
      <c r="E31" s="23"/>
    </row>
    <row r="32" spans="1:5" x14ac:dyDescent="0.25">
      <c r="B32" s="9"/>
      <c r="C32" s="9"/>
      <c r="D32" s="9"/>
      <c r="E32" s="47"/>
    </row>
    <row r="33" spans="1:5" x14ac:dyDescent="0.25">
      <c r="B33" s="16"/>
      <c r="C33" s="16"/>
      <c r="D33" s="16"/>
      <c r="E33" s="46"/>
    </row>
    <row r="34" spans="1:5" x14ac:dyDescent="0.25">
      <c r="B34" s="16"/>
      <c r="C34" s="16"/>
      <c r="D34" s="16"/>
      <c r="E34" s="23"/>
    </row>
    <row r="35" spans="1:5" x14ac:dyDescent="0.25">
      <c r="A35" s="9"/>
      <c r="B35" s="16"/>
      <c r="C35" s="16"/>
      <c r="D35" s="16"/>
      <c r="E35" s="46"/>
    </row>
    <row r="36" spans="1:5" x14ac:dyDescent="0.25">
      <c r="A36" s="1"/>
      <c r="B36" s="16"/>
      <c r="C36" s="16"/>
      <c r="D36" s="16"/>
      <c r="E36" s="23"/>
    </row>
    <row r="37" spans="1:5" x14ac:dyDescent="0.25">
      <c r="A37" s="1"/>
      <c r="B37" s="16"/>
      <c r="C37" s="16"/>
      <c r="D37" s="16"/>
      <c r="E37" s="82"/>
    </row>
    <row r="38" spans="1:5" x14ac:dyDescent="0.25">
      <c r="A38" s="16"/>
      <c r="B38" s="16"/>
      <c r="C38" s="16"/>
      <c r="D38" s="16"/>
      <c r="E38" s="82"/>
    </row>
    <row r="39" spans="1:5" x14ac:dyDescent="0.25">
      <c r="A39" s="16"/>
      <c r="B39" s="16"/>
      <c r="C39" s="16"/>
      <c r="D39" s="16"/>
      <c r="E39" s="82"/>
    </row>
    <row r="40" spans="1:5" x14ac:dyDescent="0.25">
      <c r="A40" s="16"/>
      <c r="B40" s="16"/>
      <c r="C40" s="16"/>
      <c r="D40" s="16"/>
      <c r="E40" s="82"/>
    </row>
    <row r="41" spans="1:5" x14ac:dyDescent="0.25">
      <c r="B41" s="16"/>
      <c r="C41" s="16"/>
      <c r="D41" s="16"/>
      <c r="E41" s="82"/>
    </row>
    <row r="42" spans="1:5" x14ac:dyDescent="0.25">
      <c r="B42" s="9"/>
      <c r="C42" s="9"/>
      <c r="D42" s="9"/>
      <c r="E42" s="20"/>
    </row>
    <row r="43" spans="1:5" x14ac:dyDescent="0.25">
      <c r="B43" s="9"/>
      <c r="C43" s="9"/>
      <c r="D43" s="9"/>
      <c r="E43" s="20"/>
    </row>
    <row r="44" spans="1:5" x14ac:dyDescent="0.25">
      <c r="A44" s="9"/>
      <c r="B44" s="9"/>
      <c r="C44" s="9"/>
      <c r="D44" s="9"/>
      <c r="E44" s="20"/>
    </row>
    <row r="45" spans="1:5" x14ac:dyDescent="0.25">
      <c r="A45" s="21"/>
      <c r="B45" s="9"/>
      <c r="C45" s="9"/>
      <c r="D45" s="9"/>
      <c r="E45" s="9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21" t="s">
        <v>8</v>
      </c>
      <c r="B48" s="16"/>
      <c r="C48" s="16"/>
      <c r="D48" s="16"/>
      <c r="E48" s="16"/>
    </row>
    <row r="49" spans="1:5" x14ac:dyDescent="0.25">
      <c r="A49" s="21"/>
      <c r="B49" s="16"/>
      <c r="C49" s="16"/>
      <c r="D49" s="16"/>
      <c r="E49" s="16"/>
    </row>
    <row r="50" spans="1:5" x14ac:dyDescent="0.25">
      <c r="A50" s="21" t="s">
        <v>132</v>
      </c>
      <c r="B50" s="79"/>
      <c r="C50" s="16"/>
      <c r="D50" s="16"/>
      <c r="E50" s="16"/>
    </row>
    <row r="51" spans="1:5" x14ac:dyDescent="0.25">
      <c r="A51" s="16"/>
      <c r="B51" s="16"/>
      <c r="C51" s="16"/>
      <c r="D51" s="16"/>
      <c r="E51" s="16"/>
    </row>
    <row r="53" spans="1:5" x14ac:dyDescent="0.25">
      <c r="A53" s="9"/>
      <c r="B53" s="20"/>
      <c r="C53" s="9"/>
      <c r="D53" s="9"/>
      <c r="E53" s="9"/>
    </row>
  </sheetData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voda</vt:lpstr>
      <vt:lpstr>BOR</vt:lpstr>
    </vt:vector>
  </TitlesOfParts>
  <Company>MsBP Handlová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Ľudovít Dányi</dc:creator>
  <cp:lastModifiedBy>Ing.Rudolf Vlk</cp:lastModifiedBy>
  <cp:lastPrinted>2022-09-09T11:14:51Z</cp:lastPrinted>
  <dcterms:created xsi:type="dcterms:W3CDTF">2003-03-13T04:44:59Z</dcterms:created>
  <dcterms:modified xsi:type="dcterms:W3CDTF">2022-09-14T09:06:47Z</dcterms:modified>
</cp:coreProperties>
</file>