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11 SPISY\Slivka\"/>
    </mc:Choice>
  </mc:AlternateContent>
  <bookViews>
    <workbookView xWindow="0" yWindow="0" windowWidth="28800" windowHeight="123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X38" i="1" l="1"/>
  <c r="U38" i="1"/>
  <c r="R38" i="1"/>
  <c r="O38" i="1"/>
  <c r="L38" i="1"/>
  <c r="I38" i="1"/>
  <c r="F38" i="1"/>
  <c r="C38" i="1"/>
  <c r="AA37" i="1"/>
  <c r="AA38" i="1" s="1"/>
  <c r="X37" i="1"/>
  <c r="U37" i="1"/>
  <c r="R37" i="1"/>
  <c r="O37" i="1"/>
  <c r="L37" i="1"/>
  <c r="I37" i="1"/>
  <c r="F37" i="1"/>
  <c r="C37" i="1"/>
  <c r="F19" i="1" l="1"/>
  <c r="F4" i="1"/>
  <c r="AA32" i="1" l="1"/>
  <c r="AA25" i="1"/>
  <c r="AA21" i="1"/>
  <c r="AA18" i="1"/>
  <c r="AA11" i="1"/>
  <c r="X21" i="1"/>
  <c r="X18" i="1"/>
  <c r="X17" i="1"/>
  <c r="X14" i="1"/>
  <c r="X11" i="1"/>
  <c r="X7" i="1"/>
  <c r="X4" i="1"/>
  <c r="U30" i="1"/>
  <c r="U23" i="1"/>
  <c r="U12" i="1"/>
  <c r="U9" i="1"/>
  <c r="U5" i="1"/>
  <c r="R33" i="1"/>
  <c r="R30" i="1"/>
  <c r="R26" i="1"/>
  <c r="R22" i="1"/>
  <c r="R19" i="1"/>
  <c r="O32" i="1"/>
  <c r="O29" i="1"/>
  <c r="O25" i="1"/>
  <c r="O22" i="1"/>
  <c r="O18" i="1"/>
  <c r="O15" i="1"/>
  <c r="O12" i="1"/>
  <c r="O9" i="1"/>
  <c r="O5" i="1"/>
  <c r="I34" i="1"/>
  <c r="L31" i="1"/>
  <c r="L28" i="1"/>
  <c r="L26" i="1"/>
  <c r="L24" i="1"/>
  <c r="L20" i="1"/>
  <c r="L17" i="1"/>
  <c r="L14" i="1"/>
  <c r="L10" i="1"/>
  <c r="L7" i="1"/>
  <c r="I30" i="1"/>
  <c r="I27" i="1"/>
  <c r="I24" i="1"/>
  <c r="I22" i="1"/>
  <c r="I20" i="1"/>
  <c r="I13" i="1"/>
  <c r="I6" i="1"/>
  <c r="I36" i="1" s="1"/>
  <c r="F32" i="1"/>
  <c r="F31" i="1"/>
  <c r="F29" i="1"/>
  <c r="F25" i="1"/>
  <c r="F22" i="1"/>
  <c r="F18" i="1"/>
  <c r="F15" i="1"/>
  <c r="AD36" i="1"/>
  <c r="C32" i="1"/>
  <c r="C28" i="1"/>
  <c r="C25" i="1"/>
  <c r="C22" i="1"/>
  <c r="C18" i="1"/>
  <c r="C15" i="1"/>
  <c r="C11" i="1"/>
  <c r="C36" i="1" s="1"/>
  <c r="AD37" i="1" l="1"/>
  <c r="AD38" i="1"/>
  <c r="C41" i="1" s="1"/>
  <c r="AA36" i="1"/>
  <c r="X36" i="1"/>
  <c r="U36" i="1"/>
  <c r="R36" i="1"/>
  <c r="O36" i="1"/>
  <c r="L36" i="1"/>
  <c r="F36" i="1"/>
</calcChain>
</file>

<file path=xl/sharedStrings.xml><?xml version="1.0" encoding="utf-8"?>
<sst xmlns="http://schemas.openxmlformats.org/spreadsheetml/2006/main" count="125" uniqueCount="24">
  <si>
    <t>Marec</t>
  </si>
  <si>
    <t>Apríl</t>
  </si>
  <si>
    <t>Máj</t>
  </si>
  <si>
    <t>Jún</t>
  </si>
  <si>
    <t>Júl</t>
  </si>
  <si>
    <t>August</t>
  </si>
  <si>
    <t>September</t>
  </si>
  <si>
    <t>Október</t>
  </si>
  <si>
    <t>November</t>
  </si>
  <si>
    <t>December</t>
  </si>
  <si>
    <t>IL 731 DL / 5,5 hod</t>
  </si>
  <si>
    <t>IL 731 DL / 4 hod</t>
  </si>
  <si>
    <t>IL 731 DL / 3 hod</t>
  </si>
  <si>
    <t>€/kWh</t>
  </si>
  <si>
    <t>€</t>
  </si>
  <si>
    <t>SPOLU:</t>
  </si>
  <si>
    <t>Straty pri nabíjaní 12 %</t>
  </si>
  <si>
    <t>kapacita batérie 13,8 kWh</t>
  </si>
  <si>
    <t>https://techbox.dennikn.sk/spotreba-elektromobilov-je-to-zlozitejsie/</t>
  </si>
  <si>
    <t xml:space="preserve">"Na nabitie napríklad 60 kWh batérie elektromobilu nám ale 60 kWh elektrickej energie v žiadnom prípade stačiť nebude.
Príčinou sú straty pri nabíjaní, ktoré majú viacero položiek a energetické výdaje, ktoré zaťažujú počas nabíjania samotný elektromobil. Tie kolíšu podľa vonkajších podmienok, ale v zásade platí, že elektrické vozidlo (EV) spotrebuje o 12 až 15 percent viac energie oproti množstvu, ktoré sa uloží v batérii."
</t>
  </si>
  <si>
    <t>*</t>
  </si>
  <si>
    <r>
      <t>Pozn. (spôsob výpočtu):</t>
    </r>
    <r>
      <rPr>
        <b/>
        <sz val="11"/>
        <color theme="1"/>
        <rFont val="Calibri"/>
        <family val="2"/>
        <charset val="238"/>
        <scheme val="minor"/>
      </rPr>
      <t xml:space="preserve"> (jednotková cena elektrickej energie v príslušnom mesiaci x čas nabíjania; resp. čas zapojenia v sieti) + 12 % strata pri nabíjaní*</t>
    </r>
  </si>
  <si>
    <t>- jednotková cena el.energie v príslušnom mesiaci vypočítaná na základe mesačnej faktúry (fakturovaná suma / odobrané množstvo el.energie na odbernom mieste)</t>
  </si>
  <si>
    <t>- čas nabíjania na základe predložených podkladov  a TECHNICKÝCH ÚDAJOV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</si>
</sst>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2">
    <xf numFmtId="0" fontId="0" fillId="0" borderId="0" xfId="0"/>
    <xf numFmtId="0" fontId="0" fillId="0" borderId="4" xfId="0" applyBorder="1"/>
    <xf numFmtId="0" fontId="0" fillId="2" borderId="4" xfId="0" applyFill="1" applyBorder="1"/>
    <xf numFmtId="0" fontId="0" fillId="0" borderId="7" xfId="0" applyBorder="1"/>
    <xf numFmtId="0" fontId="0" fillId="0" borderId="1" xfId="0" applyBorder="1"/>
    <xf numFmtId="0" fontId="0" fillId="0" borderId="8" xfId="0" applyBorder="1"/>
    <xf numFmtId="0" fontId="0" fillId="2" borderId="9" xfId="0" applyFill="1" applyBorder="1"/>
    <xf numFmtId="0" fontId="0" fillId="0" borderId="9" xfId="0" applyBorder="1"/>
    <xf numFmtId="0" fontId="0" fillId="0" borderId="10" xfId="0" applyBorder="1"/>
    <xf numFmtId="0" fontId="0" fillId="0" borderId="0" xfId="0" applyBorder="1"/>
    <xf numFmtId="0" fontId="0" fillId="2" borderId="8" xfId="0" applyFill="1" applyBorder="1"/>
    <xf numFmtId="0" fontId="0" fillId="0" borderId="3" xfId="0" applyBorder="1"/>
    <xf numFmtId="0" fontId="0" fillId="3" borderId="0" xfId="0" applyFill="1"/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/>
    <xf numFmtId="0" fontId="0" fillId="0" borderId="7" xfId="0" applyFill="1" applyBorder="1" applyAlignment="1">
      <alignment horizontal="center" vertical="center"/>
    </xf>
    <xf numFmtId="0" fontId="0" fillId="2" borderId="2" xfId="0" applyFill="1" applyBorder="1"/>
    <xf numFmtId="0" fontId="0" fillId="2" borderId="7" xfId="0" applyFill="1" applyBorder="1"/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0" xfId="0" applyNumberFormat="1" applyFont="1" applyAlignment="1">
      <alignment horizontal="center"/>
    </xf>
    <xf numFmtId="0" fontId="2" fillId="0" borderId="0" xfId="0" applyFont="1"/>
    <xf numFmtId="2" fontId="2" fillId="4" borderId="0" xfId="0" applyNumberFormat="1" applyFont="1" applyFill="1" applyAlignment="1">
      <alignment horizontal="center"/>
    </xf>
    <xf numFmtId="2" fontId="0" fillId="0" borderId="0" xfId="0" applyNumberFormat="1" applyFont="1" applyAlignment="1">
      <alignment horizontal="center"/>
    </xf>
    <xf numFmtId="0" fontId="0" fillId="0" borderId="0" xfId="0" applyAlignment="1">
      <alignment shrinkToFit="1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3" fillId="0" borderId="0" xfId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echbox.dennikn.sk/spotreba-elektromobilov-je-to-zlozitejsi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1"/>
  <sheetViews>
    <sheetView tabSelected="1" topLeftCell="A22" workbookViewId="0">
      <selection activeCell="K55" sqref="K55"/>
    </sheetView>
  </sheetViews>
  <sheetFormatPr defaultRowHeight="15" x14ac:dyDescent="0.25"/>
  <cols>
    <col min="1" max="1" width="3.85546875" customWidth="1"/>
    <col min="2" max="2" width="16.7109375" customWidth="1"/>
    <col min="3" max="3" width="7.7109375" style="26" customWidth="1"/>
    <col min="4" max="4" width="6.42578125" style="12" customWidth="1"/>
    <col min="5" max="5" width="16.7109375" customWidth="1"/>
    <col min="6" max="6" width="7.7109375" style="26" customWidth="1"/>
    <col min="7" max="7" width="6.42578125" style="12" customWidth="1"/>
    <col min="8" max="8" width="16.7109375" customWidth="1"/>
    <col min="9" max="9" width="7.7109375" style="26" customWidth="1"/>
    <col min="10" max="10" width="6.42578125" customWidth="1"/>
    <col min="11" max="11" width="16.7109375" customWidth="1"/>
    <col min="12" max="12" width="7.7109375" style="26" customWidth="1"/>
    <col min="13" max="13" width="6.42578125" customWidth="1"/>
    <col min="14" max="14" width="16.7109375" customWidth="1"/>
    <col min="15" max="15" width="7.7109375" style="26" customWidth="1"/>
    <col min="16" max="16" width="6.42578125" customWidth="1"/>
    <col min="17" max="17" width="16.7109375" customWidth="1"/>
    <col min="18" max="18" width="7.7109375" style="26" customWidth="1"/>
    <col min="19" max="19" width="6.42578125" customWidth="1"/>
    <col min="20" max="20" width="16.7109375" customWidth="1"/>
    <col min="21" max="21" width="7.7109375" style="26" customWidth="1"/>
    <col min="22" max="22" width="6.42578125" customWidth="1"/>
    <col min="23" max="23" width="16.7109375" customWidth="1"/>
    <col min="24" max="24" width="7.7109375" style="26" customWidth="1"/>
    <col min="25" max="25" width="6.42578125" customWidth="1"/>
    <col min="26" max="26" width="16.7109375" customWidth="1"/>
    <col min="27" max="27" width="7.7109375" style="26" customWidth="1"/>
    <col min="28" max="28" width="6.42578125" customWidth="1"/>
    <col min="29" max="29" width="16.7109375" customWidth="1"/>
    <col min="30" max="30" width="7.7109375" style="26" customWidth="1"/>
    <col min="31" max="31" width="6.42578125" customWidth="1"/>
  </cols>
  <sheetData>
    <row r="1" spans="1:31" x14ac:dyDescent="0.25">
      <c r="A1" s="37">
        <v>2021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</row>
    <row r="2" spans="1:31" x14ac:dyDescent="0.2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</row>
    <row r="3" spans="1:31" x14ac:dyDescent="0.25">
      <c r="A3" s="20"/>
      <c r="B3" s="22" t="s">
        <v>0</v>
      </c>
      <c r="C3" s="28">
        <v>0.1472</v>
      </c>
      <c r="D3" s="27" t="s">
        <v>13</v>
      </c>
      <c r="E3" s="22" t="s">
        <v>1</v>
      </c>
      <c r="F3" s="28">
        <v>0.1482</v>
      </c>
      <c r="G3" s="27" t="s">
        <v>13</v>
      </c>
      <c r="H3" s="22" t="s">
        <v>2</v>
      </c>
      <c r="I3" s="28">
        <v>0.14829999999999999</v>
      </c>
      <c r="J3" s="27" t="s">
        <v>13</v>
      </c>
      <c r="K3" s="22" t="s">
        <v>3</v>
      </c>
      <c r="L3" s="28">
        <v>0.14829999999999999</v>
      </c>
      <c r="M3" s="27" t="s">
        <v>13</v>
      </c>
      <c r="N3" s="22" t="s">
        <v>4</v>
      </c>
      <c r="O3" s="28">
        <v>0.14829999999999999</v>
      </c>
      <c r="P3" s="27" t="s">
        <v>13</v>
      </c>
      <c r="Q3" s="22" t="s">
        <v>5</v>
      </c>
      <c r="R3" s="28">
        <v>0.1487</v>
      </c>
      <c r="S3" s="27" t="s">
        <v>13</v>
      </c>
      <c r="T3" s="22" t="s">
        <v>6</v>
      </c>
      <c r="U3" s="28">
        <v>0.1492</v>
      </c>
      <c r="V3" s="27" t="s">
        <v>13</v>
      </c>
      <c r="W3" s="22" t="s">
        <v>7</v>
      </c>
      <c r="X3" s="28">
        <v>0.14879999999999999</v>
      </c>
      <c r="Y3" s="27" t="s">
        <v>13</v>
      </c>
      <c r="Z3" s="22" t="s">
        <v>8</v>
      </c>
      <c r="AA3" s="28">
        <v>0.14879999999999999</v>
      </c>
      <c r="AB3" s="27" t="s">
        <v>13</v>
      </c>
      <c r="AC3" s="20" t="s">
        <v>9</v>
      </c>
      <c r="AD3" s="20"/>
      <c r="AE3" s="27" t="s">
        <v>13</v>
      </c>
    </row>
    <row r="4" spans="1:31" x14ac:dyDescent="0.25">
      <c r="A4" s="13">
        <v>1</v>
      </c>
      <c r="B4" s="1"/>
      <c r="C4" s="23"/>
      <c r="D4" s="13">
        <v>1</v>
      </c>
      <c r="E4" s="1" t="s">
        <v>11</v>
      </c>
      <c r="F4" s="23">
        <f>(F3*13.8)*0.727</f>
        <v>1.4868313200000001</v>
      </c>
      <c r="G4" s="13">
        <v>1</v>
      </c>
      <c r="H4" s="6"/>
      <c r="I4" s="24"/>
      <c r="J4" s="13">
        <v>1</v>
      </c>
      <c r="K4" s="1"/>
      <c r="L4" s="23"/>
      <c r="M4" s="13">
        <v>1</v>
      </c>
      <c r="N4" s="1"/>
      <c r="O4" s="23"/>
      <c r="P4" s="13">
        <v>1</v>
      </c>
      <c r="Q4" s="2"/>
      <c r="R4" s="24"/>
      <c r="S4" s="13">
        <v>1</v>
      </c>
      <c r="T4" s="2"/>
      <c r="U4" s="24"/>
      <c r="V4" s="13">
        <v>1</v>
      </c>
      <c r="W4" s="1" t="s">
        <v>10</v>
      </c>
      <c r="X4" s="23">
        <f>X3*13.8</f>
        <v>2.0534400000000002</v>
      </c>
      <c r="Y4" s="13">
        <v>1</v>
      </c>
      <c r="Z4" s="2"/>
      <c r="AA4" s="24"/>
      <c r="AB4" s="13">
        <v>1</v>
      </c>
      <c r="AC4" s="5"/>
      <c r="AD4" s="23"/>
      <c r="AE4" s="13">
        <v>1</v>
      </c>
    </row>
    <row r="5" spans="1:31" x14ac:dyDescent="0.25">
      <c r="A5" s="14">
        <v>2</v>
      </c>
      <c r="B5" s="1"/>
      <c r="C5" s="23"/>
      <c r="D5" s="14">
        <v>2</v>
      </c>
      <c r="E5" s="2"/>
      <c r="F5" s="24"/>
      <c r="G5" s="14">
        <v>2</v>
      </c>
      <c r="H5" s="6"/>
      <c r="I5" s="24"/>
      <c r="J5" s="14">
        <v>2</v>
      </c>
      <c r="K5" s="1"/>
      <c r="L5" s="23"/>
      <c r="M5" s="14">
        <v>2</v>
      </c>
      <c r="N5" s="1" t="s">
        <v>10</v>
      </c>
      <c r="O5" s="23">
        <f>O3*13.8</f>
        <v>2.0465399999999998</v>
      </c>
      <c r="P5" s="14">
        <v>2</v>
      </c>
      <c r="Q5" s="1"/>
      <c r="R5" s="23"/>
      <c r="S5" s="14">
        <v>2</v>
      </c>
      <c r="T5" s="1" t="s">
        <v>10</v>
      </c>
      <c r="U5" s="23">
        <f>U3*13.8</f>
        <v>2.0589599999999999</v>
      </c>
      <c r="V5" s="14">
        <v>2</v>
      </c>
      <c r="W5" s="2"/>
      <c r="X5" s="24"/>
      <c r="Y5" s="14">
        <v>2</v>
      </c>
      <c r="Z5" s="1"/>
      <c r="AA5" s="23"/>
      <c r="AB5" s="14">
        <v>2</v>
      </c>
      <c r="AC5" s="5"/>
      <c r="AD5" s="23"/>
      <c r="AE5" s="14">
        <v>2</v>
      </c>
    </row>
    <row r="6" spans="1:31" x14ac:dyDescent="0.25">
      <c r="A6" s="14">
        <v>3</v>
      </c>
      <c r="B6" s="1"/>
      <c r="C6" s="23"/>
      <c r="D6" s="14">
        <v>3</v>
      </c>
      <c r="E6" s="2"/>
      <c r="F6" s="24"/>
      <c r="G6" s="14">
        <v>3</v>
      </c>
      <c r="H6" s="1" t="s">
        <v>12</v>
      </c>
      <c r="I6" s="23">
        <f>(I3*13.8)*0.545</f>
        <v>1.1153643</v>
      </c>
      <c r="J6" s="14">
        <v>3</v>
      </c>
      <c r="K6" s="1"/>
      <c r="L6" s="23"/>
      <c r="M6" s="14">
        <v>3</v>
      </c>
      <c r="N6" s="2"/>
      <c r="O6" s="24"/>
      <c r="P6" s="14">
        <v>3</v>
      </c>
      <c r="Q6" s="1"/>
      <c r="R6" s="23"/>
      <c r="S6" s="14">
        <v>3</v>
      </c>
      <c r="T6" s="1"/>
      <c r="U6" s="23"/>
      <c r="V6" s="14">
        <v>3</v>
      </c>
      <c r="W6" s="2"/>
      <c r="X6" s="24"/>
      <c r="Y6" s="14">
        <v>3</v>
      </c>
      <c r="Z6" s="1"/>
      <c r="AA6" s="23"/>
      <c r="AB6" s="14">
        <v>3</v>
      </c>
      <c r="AC6" s="5"/>
      <c r="AD6" s="23"/>
      <c r="AE6" s="14">
        <v>3</v>
      </c>
    </row>
    <row r="7" spans="1:31" x14ac:dyDescent="0.25">
      <c r="A7" s="14">
        <v>4</v>
      </c>
      <c r="B7" s="1"/>
      <c r="C7" s="23"/>
      <c r="D7" s="14">
        <v>4</v>
      </c>
      <c r="E7" s="2"/>
      <c r="F7" s="24"/>
      <c r="G7" s="14">
        <v>4</v>
      </c>
      <c r="H7" s="7"/>
      <c r="I7" s="23"/>
      <c r="J7" s="14">
        <v>4</v>
      </c>
      <c r="K7" s="1" t="s">
        <v>10</v>
      </c>
      <c r="L7" s="23">
        <f>L3*13.8</f>
        <v>2.0465399999999998</v>
      </c>
      <c r="M7" s="14">
        <v>4</v>
      </c>
      <c r="N7" s="2"/>
      <c r="O7" s="24"/>
      <c r="P7" s="14">
        <v>4</v>
      </c>
      <c r="Q7" s="1"/>
      <c r="R7" s="23"/>
      <c r="S7" s="14">
        <v>4</v>
      </c>
      <c r="T7" s="2"/>
      <c r="U7" s="24"/>
      <c r="V7" s="14">
        <v>4</v>
      </c>
      <c r="W7" s="1" t="s">
        <v>10</v>
      </c>
      <c r="X7" s="23">
        <f>X3*13.8</f>
        <v>2.0534400000000002</v>
      </c>
      <c r="Y7" s="14">
        <v>4</v>
      </c>
      <c r="Z7" s="1"/>
      <c r="AA7" s="23"/>
      <c r="AB7" s="14">
        <v>4</v>
      </c>
      <c r="AC7" s="10"/>
      <c r="AD7" s="10"/>
      <c r="AE7" s="14">
        <v>4</v>
      </c>
    </row>
    <row r="8" spans="1:31" x14ac:dyDescent="0.25">
      <c r="A8" s="14">
        <v>5</v>
      </c>
      <c r="B8" s="1"/>
      <c r="C8" s="23"/>
      <c r="D8" s="14">
        <v>5</v>
      </c>
      <c r="E8" s="2"/>
      <c r="F8" s="24"/>
      <c r="G8" s="14">
        <v>5</v>
      </c>
      <c r="H8" s="7"/>
      <c r="I8" s="23"/>
      <c r="J8" s="14">
        <v>5</v>
      </c>
      <c r="K8" s="2"/>
      <c r="L8" s="24"/>
      <c r="M8" s="14">
        <v>5</v>
      </c>
      <c r="N8" s="2"/>
      <c r="O8" s="24"/>
      <c r="P8" s="14">
        <v>5</v>
      </c>
      <c r="Q8" s="1"/>
      <c r="R8" s="23"/>
      <c r="S8" s="14">
        <v>5</v>
      </c>
      <c r="T8" s="2"/>
      <c r="U8" s="24"/>
      <c r="V8" s="14">
        <v>5</v>
      </c>
      <c r="W8" s="1"/>
      <c r="X8" s="23"/>
      <c r="Y8" s="14">
        <v>5</v>
      </c>
      <c r="Z8" s="1"/>
      <c r="AA8" s="23"/>
      <c r="AB8" s="14">
        <v>5</v>
      </c>
      <c r="AC8" s="10"/>
      <c r="AD8" s="10"/>
      <c r="AE8" s="14">
        <v>5</v>
      </c>
    </row>
    <row r="9" spans="1:31" x14ac:dyDescent="0.25">
      <c r="A9" s="14">
        <v>6</v>
      </c>
      <c r="B9" s="2"/>
      <c r="C9" s="24"/>
      <c r="D9" s="14">
        <v>6</v>
      </c>
      <c r="E9" s="1"/>
      <c r="F9" s="23"/>
      <c r="G9" s="14">
        <v>6</v>
      </c>
      <c r="H9" s="7"/>
      <c r="I9" s="23"/>
      <c r="J9" s="14">
        <v>6</v>
      </c>
      <c r="K9" s="2"/>
      <c r="L9" s="24"/>
      <c r="M9" s="14">
        <v>6</v>
      </c>
      <c r="N9" s="1" t="s">
        <v>10</v>
      </c>
      <c r="O9" s="23">
        <f>O3*13.8</f>
        <v>2.0465399999999998</v>
      </c>
      <c r="P9" s="14">
        <v>6</v>
      </c>
      <c r="Q9" s="1"/>
      <c r="R9" s="23"/>
      <c r="S9" s="14">
        <v>6</v>
      </c>
      <c r="T9" s="1" t="s">
        <v>10</v>
      </c>
      <c r="U9" s="23">
        <f>U3*13.8</f>
        <v>2.0589599999999999</v>
      </c>
      <c r="V9" s="14">
        <v>6</v>
      </c>
      <c r="W9" s="1"/>
      <c r="X9" s="23"/>
      <c r="Y9" s="14">
        <v>6</v>
      </c>
      <c r="Z9" s="2"/>
      <c r="AA9" s="24"/>
      <c r="AB9" s="14">
        <v>6</v>
      </c>
      <c r="AC9" s="5"/>
      <c r="AD9" s="23"/>
      <c r="AE9" s="14">
        <v>6</v>
      </c>
    </row>
    <row r="10" spans="1:31" x14ac:dyDescent="0.25">
      <c r="A10" s="14">
        <v>7</v>
      </c>
      <c r="B10" s="2"/>
      <c r="C10" s="24"/>
      <c r="D10" s="14">
        <v>7</v>
      </c>
      <c r="E10" s="1"/>
      <c r="F10" s="23"/>
      <c r="G10" s="14">
        <v>7</v>
      </c>
      <c r="H10" s="7"/>
      <c r="I10" s="23"/>
      <c r="J10" s="14">
        <v>7</v>
      </c>
      <c r="K10" s="1" t="s">
        <v>10</v>
      </c>
      <c r="L10" s="23">
        <f>L3*13.8</f>
        <v>2.0465399999999998</v>
      </c>
      <c r="M10" s="14">
        <v>7</v>
      </c>
      <c r="N10" s="1"/>
      <c r="O10" s="23"/>
      <c r="P10" s="14">
        <v>7</v>
      </c>
      <c r="Q10" s="2"/>
      <c r="R10" s="24"/>
      <c r="S10" s="14">
        <v>7</v>
      </c>
      <c r="T10" s="1"/>
      <c r="U10" s="23"/>
      <c r="V10" s="14">
        <v>7</v>
      </c>
      <c r="W10" s="1"/>
      <c r="X10" s="23"/>
      <c r="Y10" s="14">
        <v>7</v>
      </c>
      <c r="Z10" s="2"/>
      <c r="AA10" s="24"/>
      <c r="AB10" s="14">
        <v>7</v>
      </c>
      <c r="AC10" s="5"/>
      <c r="AD10" s="23"/>
      <c r="AE10" s="14">
        <v>7</v>
      </c>
    </row>
    <row r="11" spans="1:31" x14ac:dyDescent="0.25">
      <c r="A11" s="14">
        <v>8</v>
      </c>
      <c r="B11" s="1" t="s">
        <v>10</v>
      </c>
      <c r="C11" s="23">
        <f>C3*13.8</f>
        <v>2.0313600000000003</v>
      </c>
      <c r="D11" s="14">
        <v>8</v>
      </c>
      <c r="E11" s="1"/>
      <c r="F11" s="23"/>
      <c r="G11" s="14">
        <v>8</v>
      </c>
      <c r="H11" s="6"/>
      <c r="I11" s="24"/>
      <c r="J11" s="14">
        <v>8</v>
      </c>
      <c r="K11" s="1"/>
      <c r="L11" s="23"/>
      <c r="M11" s="14">
        <v>8</v>
      </c>
      <c r="N11" s="1"/>
      <c r="O11" s="23"/>
      <c r="P11" s="14">
        <v>8</v>
      </c>
      <c r="Q11" s="2"/>
      <c r="R11" s="24"/>
      <c r="S11" s="14">
        <v>8</v>
      </c>
      <c r="T11" s="1"/>
      <c r="U11" s="23"/>
      <c r="V11" s="14">
        <v>8</v>
      </c>
      <c r="W11" s="1" t="s">
        <v>10</v>
      </c>
      <c r="X11" s="23">
        <f>X3*13.8</f>
        <v>2.0534400000000002</v>
      </c>
      <c r="Y11" s="14">
        <v>8</v>
      </c>
      <c r="Z11" s="1" t="s">
        <v>10</v>
      </c>
      <c r="AA11" s="23">
        <f>AA3*13.8</f>
        <v>2.0534400000000002</v>
      </c>
      <c r="AB11" s="14">
        <v>8</v>
      </c>
      <c r="AC11" s="5"/>
      <c r="AD11" s="23"/>
      <c r="AE11" s="14">
        <v>8</v>
      </c>
    </row>
    <row r="12" spans="1:31" x14ac:dyDescent="0.25">
      <c r="A12" s="14">
        <v>9</v>
      </c>
      <c r="B12" s="1"/>
      <c r="C12" s="23"/>
      <c r="D12" s="14">
        <v>9</v>
      </c>
      <c r="E12" s="1"/>
      <c r="F12" s="23"/>
      <c r="G12" s="14">
        <v>9</v>
      </c>
      <c r="H12" s="6"/>
      <c r="I12" s="24"/>
      <c r="J12" s="14">
        <v>9</v>
      </c>
      <c r="K12" s="1"/>
      <c r="L12" s="23"/>
      <c r="M12" s="14">
        <v>9</v>
      </c>
      <c r="N12" s="1" t="s">
        <v>10</v>
      </c>
      <c r="O12" s="23">
        <f>O3*13.8</f>
        <v>2.0465399999999998</v>
      </c>
      <c r="P12" s="14">
        <v>9</v>
      </c>
      <c r="Q12" s="1"/>
      <c r="R12" s="23"/>
      <c r="S12" s="14">
        <v>9</v>
      </c>
      <c r="T12" s="1" t="s">
        <v>10</v>
      </c>
      <c r="U12" s="23">
        <f>U3*13.8</f>
        <v>2.0589599999999999</v>
      </c>
      <c r="V12" s="14">
        <v>9</v>
      </c>
      <c r="W12" s="2"/>
      <c r="X12" s="24"/>
      <c r="Y12" s="14">
        <v>9</v>
      </c>
      <c r="Z12" s="1"/>
      <c r="AA12" s="23"/>
      <c r="AB12" s="14">
        <v>9</v>
      </c>
      <c r="AC12" s="5"/>
      <c r="AD12" s="23"/>
      <c r="AE12" s="14">
        <v>9</v>
      </c>
    </row>
    <row r="13" spans="1:31" x14ac:dyDescent="0.25">
      <c r="A13" s="14">
        <v>10</v>
      </c>
      <c r="B13" s="1"/>
      <c r="C13" s="23"/>
      <c r="D13" s="14">
        <v>10</v>
      </c>
      <c r="E13" s="2"/>
      <c r="F13" s="24"/>
      <c r="G13" s="14">
        <v>10</v>
      </c>
      <c r="H13" s="1" t="s">
        <v>10</v>
      </c>
      <c r="I13" s="23">
        <f>I3*13.8</f>
        <v>2.0465399999999998</v>
      </c>
      <c r="J13" s="14">
        <v>10</v>
      </c>
      <c r="K13" s="1"/>
      <c r="L13" s="23"/>
      <c r="M13" s="14">
        <v>10</v>
      </c>
      <c r="N13" s="2"/>
      <c r="O13" s="24"/>
      <c r="P13" s="14">
        <v>10</v>
      </c>
      <c r="Q13" s="1"/>
      <c r="R13" s="23"/>
      <c r="S13" s="14">
        <v>10</v>
      </c>
      <c r="T13" s="1"/>
      <c r="U13" s="23"/>
      <c r="V13" s="14">
        <v>10</v>
      </c>
      <c r="W13" s="2"/>
      <c r="X13" s="24"/>
      <c r="Y13" s="14">
        <v>10</v>
      </c>
      <c r="Z13" s="1"/>
      <c r="AA13" s="23"/>
      <c r="AB13" s="14">
        <v>10</v>
      </c>
      <c r="AC13" s="5"/>
      <c r="AD13" s="23"/>
      <c r="AE13" s="14">
        <v>10</v>
      </c>
    </row>
    <row r="14" spans="1:31" x14ac:dyDescent="0.25">
      <c r="A14" s="14">
        <v>11</v>
      </c>
      <c r="B14" s="1"/>
      <c r="C14" s="23"/>
      <c r="D14" s="14">
        <v>11</v>
      </c>
      <c r="E14" s="2"/>
      <c r="F14" s="24"/>
      <c r="G14" s="14">
        <v>11</v>
      </c>
      <c r="H14" s="7"/>
      <c r="I14" s="23"/>
      <c r="J14" s="14">
        <v>11</v>
      </c>
      <c r="K14" s="1" t="s">
        <v>10</v>
      </c>
      <c r="L14" s="23">
        <f>L3*13.8</f>
        <v>2.0465399999999998</v>
      </c>
      <c r="M14" s="14">
        <v>11</v>
      </c>
      <c r="N14" s="2"/>
      <c r="O14" s="24"/>
      <c r="P14" s="14">
        <v>11</v>
      </c>
      <c r="Q14" s="1"/>
      <c r="R14" s="23"/>
      <c r="S14" s="14">
        <v>11</v>
      </c>
      <c r="T14" s="2"/>
      <c r="U14" s="24"/>
      <c r="V14" s="14">
        <v>11</v>
      </c>
      <c r="W14" s="1" t="s">
        <v>10</v>
      </c>
      <c r="X14" s="23">
        <f>X3*13.8</f>
        <v>2.0534400000000002</v>
      </c>
      <c r="Y14" s="14">
        <v>11</v>
      </c>
      <c r="Z14" s="1"/>
      <c r="AA14" s="23"/>
      <c r="AB14" s="14">
        <v>11</v>
      </c>
      <c r="AC14" s="10"/>
      <c r="AD14" s="10"/>
      <c r="AE14" s="14">
        <v>11</v>
      </c>
    </row>
    <row r="15" spans="1:31" x14ac:dyDescent="0.25">
      <c r="A15" s="14">
        <v>12</v>
      </c>
      <c r="B15" s="1" t="s">
        <v>10</v>
      </c>
      <c r="C15" s="23">
        <f>C3*13.8</f>
        <v>2.0313600000000003</v>
      </c>
      <c r="D15" s="14">
        <v>12</v>
      </c>
      <c r="E15" s="1" t="s">
        <v>10</v>
      </c>
      <c r="F15" s="23">
        <f>F3*13.8</f>
        <v>2.0451600000000001</v>
      </c>
      <c r="G15" s="14">
        <v>12</v>
      </c>
      <c r="H15" s="7"/>
      <c r="I15" s="23"/>
      <c r="J15" s="14">
        <v>12</v>
      </c>
      <c r="K15" s="2"/>
      <c r="L15" s="24"/>
      <c r="M15" s="14">
        <v>12</v>
      </c>
      <c r="N15" s="1" t="s">
        <v>10</v>
      </c>
      <c r="O15" s="23">
        <f>O3*13.8</f>
        <v>2.0465399999999998</v>
      </c>
      <c r="P15" s="14">
        <v>12</v>
      </c>
      <c r="Q15" s="1"/>
      <c r="R15" s="23"/>
      <c r="S15" s="14">
        <v>12</v>
      </c>
      <c r="T15" s="2"/>
      <c r="U15" s="24"/>
      <c r="V15" s="14">
        <v>12</v>
      </c>
      <c r="W15" s="1"/>
      <c r="X15" s="23"/>
      <c r="Y15" s="14">
        <v>12</v>
      </c>
      <c r="Z15" s="1"/>
      <c r="AA15" s="23"/>
      <c r="AB15" s="14">
        <v>12</v>
      </c>
      <c r="AC15" s="10"/>
      <c r="AD15" s="10"/>
      <c r="AE15" s="14">
        <v>12</v>
      </c>
    </row>
    <row r="16" spans="1:31" x14ac:dyDescent="0.25">
      <c r="A16" s="14">
        <v>13</v>
      </c>
      <c r="B16" s="2"/>
      <c r="C16" s="24"/>
      <c r="D16" s="14">
        <v>13</v>
      </c>
      <c r="E16" s="1"/>
      <c r="F16" s="23"/>
      <c r="G16" s="14">
        <v>13</v>
      </c>
      <c r="H16" s="7"/>
      <c r="I16" s="23"/>
      <c r="J16" s="14">
        <v>13</v>
      </c>
      <c r="K16" s="2"/>
      <c r="L16" s="24"/>
      <c r="M16" s="14">
        <v>13</v>
      </c>
      <c r="N16" s="1"/>
      <c r="O16" s="23"/>
      <c r="P16" s="14">
        <v>13</v>
      </c>
      <c r="Q16" s="1"/>
      <c r="R16" s="23"/>
      <c r="S16" s="14">
        <v>13</v>
      </c>
      <c r="T16" s="1"/>
      <c r="U16" s="23"/>
      <c r="V16" s="14">
        <v>13</v>
      </c>
      <c r="W16" s="1"/>
      <c r="X16" s="23"/>
      <c r="Y16" s="14">
        <v>13</v>
      </c>
      <c r="Z16" s="2"/>
      <c r="AA16" s="24"/>
      <c r="AB16" s="14">
        <v>13</v>
      </c>
      <c r="AC16" s="5"/>
      <c r="AD16" s="23"/>
      <c r="AE16" s="14">
        <v>13</v>
      </c>
    </row>
    <row r="17" spans="1:31" x14ac:dyDescent="0.25">
      <c r="A17" s="14">
        <v>14</v>
      </c>
      <c r="B17" s="2"/>
      <c r="C17" s="24"/>
      <c r="D17" s="14">
        <v>14</v>
      </c>
      <c r="E17" s="1"/>
      <c r="F17" s="23"/>
      <c r="G17" s="14">
        <v>14</v>
      </c>
      <c r="H17" s="7"/>
      <c r="I17" s="23"/>
      <c r="J17" s="14">
        <v>14</v>
      </c>
      <c r="K17" s="1" t="s">
        <v>10</v>
      </c>
      <c r="L17" s="23">
        <f>L3*13.8</f>
        <v>2.0465399999999998</v>
      </c>
      <c r="M17" s="14">
        <v>14</v>
      </c>
      <c r="N17" s="1"/>
      <c r="O17" s="23"/>
      <c r="P17" s="14">
        <v>14</v>
      </c>
      <c r="Q17" s="2"/>
      <c r="R17" s="24"/>
      <c r="S17" s="14">
        <v>14</v>
      </c>
      <c r="T17" s="1"/>
      <c r="U17" s="23"/>
      <c r="V17" s="14">
        <v>14</v>
      </c>
      <c r="W17" s="1" t="s">
        <v>10</v>
      </c>
      <c r="X17" s="23">
        <f>X3*13.8</f>
        <v>2.0534400000000002</v>
      </c>
      <c r="Y17" s="14">
        <v>14</v>
      </c>
      <c r="Z17" s="2"/>
      <c r="AA17" s="24"/>
      <c r="AB17" s="14">
        <v>14</v>
      </c>
      <c r="AC17" s="5"/>
      <c r="AD17" s="23"/>
      <c r="AE17" s="14">
        <v>14</v>
      </c>
    </row>
    <row r="18" spans="1:31" x14ac:dyDescent="0.25">
      <c r="A18" s="14">
        <v>15</v>
      </c>
      <c r="B18" s="1" t="s">
        <v>10</v>
      </c>
      <c r="C18" s="23">
        <f>C3*13.8</f>
        <v>2.0313600000000003</v>
      </c>
      <c r="D18" s="14">
        <v>15</v>
      </c>
      <c r="E18" s="1" t="s">
        <v>10</v>
      </c>
      <c r="F18" s="23">
        <f>F3*13.8</f>
        <v>2.0451600000000001</v>
      </c>
      <c r="G18" s="14">
        <v>15</v>
      </c>
      <c r="H18" s="6"/>
      <c r="I18" s="24"/>
      <c r="J18" s="14">
        <v>15</v>
      </c>
      <c r="K18" s="1"/>
      <c r="L18" s="23"/>
      <c r="M18" s="14">
        <v>15</v>
      </c>
      <c r="N18" s="1" t="s">
        <v>10</v>
      </c>
      <c r="O18" s="23">
        <f>O3*13.8</f>
        <v>2.0465399999999998</v>
      </c>
      <c r="P18" s="14">
        <v>15</v>
      </c>
      <c r="Q18" s="2"/>
      <c r="R18" s="24"/>
      <c r="S18" s="14">
        <v>15</v>
      </c>
      <c r="T18" s="1"/>
      <c r="U18" s="23"/>
      <c r="V18" s="14">
        <v>15</v>
      </c>
      <c r="W18" s="1" t="s">
        <v>10</v>
      </c>
      <c r="X18" s="23">
        <f>X3*13.8</f>
        <v>2.0534400000000002</v>
      </c>
      <c r="Y18" s="14">
        <v>15</v>
      </c>
      <c r="Z18" s="1" t="s">
        <v>10</v>
      </c>
      <c r="AA18" s="23">
        <f>AA3*13.8</f>
        <v>2.0534400000000002</v>
      </c>
      <c r="AB18" s="14">
        <v>15</v>
      </c>
      <c r="AC18" s="5"/>
      <c r="AD18" s="23"/>
      <c r="AE18" s="14">
        <v>15</v>
      </c>
    </row>
    <row r="19" spans="1:31" x14ac:dyDescent="0.25">
      <c r="A19" s="14">
        <v>16</v>
      </c>
      <c r="B19" s="1"/>
      <c r="C19" s="23"/>
      <c r="D19" s="14">
        <v>16</v>
      </c>
      <c r="E19" s="1" t="s">
        <v>11</v>
      </c>
      <c r="F19" s="23">
        <f>(F3*13.8)*0.727</f>
        <v>1.4868313200000001</v>
      </c>
      <c r="G19" s="14">
        <v>16</v>
      </c>
      <c r="H19" s="6"/>
      <c r="I19" s="24"/>
      <c r="J19" s="14">
        <v>16</v>
      </c>
      <c r="K19" s="1"/>
      <c r="L19" s="23"/>
      <c r="M19" s="14">
        <v>16</v>
      </c>
      <c r="N19" s="1"/>
      <c r="O19" s="23"/>
      <c r="P19" s="14">
        <v>16</v>
      </c>
      <c r="Q19" s="1" t="s">
        <v>10</v>
      </c>
      <c r="R19" s="23">
        <f>R3*13.8</f>
        <v>2.05206</v>
      </c>
      <c r="S19" s="14">
        <v>16</v>
      </c>
      <c r="T19" s="1"/>
      <c r="U19" s="23"/>
      <c r="V19" s="14">
        <v>16</v>
      </c>
      <c r="W19" s="2"/>
      <c r="X19" s="24"/>
      <c r="Y19" s="14">
        <v>16</v>
      </c>
      <c r="Z19" s="1"/>
      <c r="AA19" s="23"/>
      <c r="AB19" s="14">
        <v>16</v>
      </c>
      <c r="AC19" s="5"/>
      <c r="AD19" s="23"/>
      <c r="AE19" s="14">
        <v>16</v>
      </c>
    </row>
    <row r="20" spans="1:31" x14ac:dyDescent="0.25">
      <c r="A20" s="14">
        <v>17</v>
      </c>
      <c r="B20" s="1"/>
      <c r="C20" s="23"/>
      <c r="D20" s="14">
        <v>17</v>
      </c>
      <c r="E20" s="2"/>
      <c r="F20" s="24"/>
      <c r="G20" s="14">
        <v>17</v>
      </c>
      <c r="H20" s="1" t="s">
        <v>10</v>
      </c>
      <c r="I20" s="23">
        <f>I3*13.8</f>
        <v>2.0465399999999998</v>
      </c>
      <c r="J20" s="14">
        <v>17</v>
      </c>
      <c r="K20" s="1" t="s">
        <v>10</v>
      </c>
      <c r="L20" s="23">
        <f>L3*13.8</f>
        <v>2.0465399999999998</v>
      </c>
      <c r="M20" s="14">
        <v>17</v>
      </c>
      <c r="N20" s="2"/>
      <c r="O20" s="24"/>
      <c r="P20" s="14">
        <v>17</v>
      </c>
      <c r="Q20" s="1"/>
      <c r="R20" s="23"/>
      <c r="S20" s="14">
        <v>17</v>
      </c>
      <c r="T20" s="1"/>
      <c r="U20" s="23"/>
      <c r="V20" s="14">
        <v>17</v>
      </c>
      <c r="W20" s="2"/>
      <c r="X20" s="24"/>
      <c r="Y20" s="14">
        <v>17</v>
      </c>
      <c r="Z20" s="2"/>
      <c r="AA20" s="24"/>
      <c r="AB20" s="14">
        <v>17</v>
      </c>
      <c r="AC20" s="5"/>
      <c r="AD20" s="23"/>
      <c r="AE20" s="14">
        <v>17</v>
      </c>
    </row>
    <row r="21" spans="1:31" x14ac:dyDescent="0.25">
      <c r="A21" s="14">
        <v>18</v>
      </c>
      <c r="B21" s="1"/>
      <c r="C21" s="23"/>
      <c r="D21" s="14">
        <v>18</v>
      </c>
      <c r="E21" s="2"/>
      <c r="F21" s="24"/>
      <c r="G21" s="14">
        <v>18</v>
      </c>
      <c r="H21" s="7"/>
      <c r="I21" s="23"/>
      <c r="J21" s="14">
        <v>18</v>
      </c>
      <c r="K21" s="1"/>
      <c r="L21" s="23"/>
      <c r="M21" s="14">
        <v>18</v>
      </c>
      <c r="N21" s="2"/>
      <c r="O21" s="24"/>
      <c r="P21" s="14">
        <v>18</v>
      </c>
      <c r="Q21" s="1"/>
      <c r="R21" s="23"/>
      <c r="S21" s="14">
        <v>18</v>
      </c>
      <c r="T21" s="2"/>
      <c r="U21" s="24"/>
      <c r="V21" s="14">
        <v>18</v>
      </c>
      <c r="W21" s="1" t="s">
        <v>10</v>
      </c>
      <c r="X21" s="23">
        <f>X3*13.8</f>
        <v>2.0534400000000002</v>
      </c>
      <c r="Y21" s="14">
        <v>18</v>
      </c>
      <c r="Z21" s="1" t="s">
        <v>10</v>
      </c>
      <c r="AA21" s="23">
        <f>AA3*13.8</f>
        <v>2.0534400000000002</v>
      </c>
      <c r="AB21" s="14">
        <v>18</v>
      </c>
      <c r="AC21" s="10"/>
      <c r="AD21" s="10"/>
      <c r="AE21" s="14">
        <v>18</v>
      </c>
    </row>
    <row r="22" spans="1:31" x14ac:dyDescent="0.25">
      <c r="A22" s="14">
        <v>19</v>
      </c>
      <c r="B22" s="1" t="s">
        <v>10</v>
      </c>
      <c r="C22" s="23">
        <f>C3*13.8</f>
        <v>2.0313600000000003</v>
      </c>
      <c r="D22" s="14">
        <v>19</v>
      </c>
      <c r="E22" s="1" t="s">
        <v>10</v>
      </c>
      <c r="F22" s="23">
        <f>F3*13.8</f>
        <v>2.0451600000000001</v>
      </c>
      <c r="G22" s="14">
        <v>19</v>
      </c>
      <c r="H22" s="1" t="s">
        <v>10</v>
      </c>
      <c r="I22" s="23">
        <f>I3*13.8</f>
        <v>2.0465399999999998</v>
      </c>
      <c r="J22" s="14">
        <v>19</v>
      </c>
      <c r="K22" s="2"/>
      <c r="L22" s="24"/>
      <c r="M22" s="14">
        <v>19</v>
      </c>
      <c r="N22" s="1" t="s">
        <v>10</v>
      </c>
      <c r="O22" s="23">
        <f>O3*13.8</f>
        <v>2.0465399999999998</v>
      </c>
      <c r="P22" s="14">
        <v>19</v>
      </c>
      <c r="Q22" s="1" t="s">
        <v>10</v>
      </c>
      <c r="R22" s="23">
        <f>R3*13.8</f>
        <v>2.05206</v>
      </c>
      <c r="S22" s="14">
        <v>19</v>
      </c>
      <c r="T22" s="2"/>
      <c r="U22" s="24"/>
      <c r="V22" s="14">
        <v>19</v>
      </c>
      <c r="W22" s="1"/>
      <c r="X22" s="23"/>
      <c r="Y22" s="14">
        <v>19</v>
      </c>
      <c r="Z22" s="1"/>
      <c r="AA22" s="23"/>
      <c r="AB22" s="14">
        <v>19</v>
      </c>
      <c r="AC22" s="10"/>
      <c r="AD22" s="10"/>
      <c r="AE22" s="14">
        <v>19</v>
      </c>
    </row>
    <row r="23" spans="1:31" x14ac:dyDescent="0.25">
      <c r="A23" s="14">
        <v>20</v>
      </c>
      <c r="B23" s="2"/>
      <c r="C23" s="24"/>
      <c r="D23" s="14">
        <v>20</v>
      </c>
      <c r="E23" s="1"/>
      <c r="F23" s="23"/>
      <c r="G23" s="14">
        <v>20</v>
      </c>
      <c r="H23" s="7"/>
      <c r="I23" s="23"/>
      <c r="J23" s="14">
        <v>20</v>
      </c>
      <c r="K23" s="2"/>
      <c r="L23" s="24"/>
      <c r="M23" s="14">
        <v>20</v>
      </c>
      <c r="N23" s="1"/>
      <c r="O23" s="23"/>
      <c r="P23" s="14">
        <v>20</v>
      </c>
      <c r="Q23" s="1"/>
      <c r="R23" s="23"/>
      <c r="S23" s="14">
        <v>20</v>
      </c>
      <c r="T23" s="1" t="s">
        <v>10</v>
      </c>
      <c r="U23" s="23">
        <f>U3*13.8</f>
        <v>2.0589599999999999</v>
      </c>
      <c r="V23" s="14">
        <v>20</v>
      </c>
      <c r="W23" s="1"/>
      <c r="X23" s="23"/>
      <c r="Y23" s="14">
        <v>20</v>
      </c>
      <c r="Z23" s="2"/>
      <c r="AA23" s="24"/>
      <c r="AB23" s="14">
        <v>20</v>
      </c>
      <c r="AC23" s="5"/>
      <c r="AD23" s="23"/>
      <c r="AE23" s="14">
        <v>20</v>
      </c>
    </row>
    <row r="24" spans="1:31" x14ac:dyDescent="0.25">
      <c r="A24" s="14">
        <v>21</v>
      </c>
      <c r="B24" s="2"/>
      <c r="C24" s="24"/>
      <c r="D24" s="14">
        <v>21</v>
      </c>
      <c r="E24" s="1"/>
      <c r="F24" s="23"/>
      <c r="G24" s="14">
        <v>21</v>
      </c>
      <c r="H24" s="1" t="s">
        <v>10</v>
      </c>
      <c r="I24" s="23">
        <f>I3*13.8</f>
        <v>2.0465399999999998</v>
      </c>
      <c r="J24" s="14">
        <v>21</v>
      </c>
      <c r="K24" s="1" t="s">
        <v>10</v>
      </c>
      <c r="L24" s="23">
        <f>L3*13.8</f>
        <v>2.0465399999999998</v>
      </c>
      <c r="M24" s="14">
        <v>21</v>
      </c>
      <c r="N24" s="1"/>
      <c r="O24" s="23"/>
      <c r="P24" s="14">
        <v>21</v>
      </c>
      <c r="Q24" s="2"/>
      <c r="R24" s="24"/>
      <c r="S24" s="14">
        <v>21</v>
      </c>
      <c r="T24" s="1"/>
      <c r="U24" s="23"/>
      <c r="V24" s="14">
        <v>21</v>
      </c>
      <c r="W24" s="1"/>
      <c r="X24" s="23"/>
      <c r="Y24" s="14">
        <v>21</v>
      </c>
      <c r="Z24" s="2"/>
      <c r="AA24" s="24"/>
      <c r="AB24" s="14">
        <v>21</v>
      </c>
      <c r="AC24" s="5"/>
      <c r="AD24" s="23"/>
      <c r="AE24" s="14">
        <v>21</v>
      </c>
    </row>
    <row r="25" spans="1:31" x14ac:dyDescent="0.25">
      <c r="A25" s="14">
        <v>22</v>
      </c>
      <c r="B25" s="1" t="s">
        <v>10</v>
      </c>
      <c r="C25" s="23">
        <f>C3*13.8</f>
        <v>2.0313600000000003</v>
      </c>
      <c r="D25" s="14">
        <v>22</v>
      </c>
      <c r="E25" s="1" t="s">
        <v>10</v>
      </c>
      <c r="F25" s="23">
        <f>F3*13.8</f>
        <v>2.0451600000000001</v>
      </c>
      <c r="G25" s="14">
        <v>22</v>
      </c>
      <c r="H25" s="6"/>
      <c r="I25" s="24"/>
      <c r="J25" s="14">
        <v>22</v>
      </c>
      <c r="K25" s="1"/>
      <c r="L25" s="23"/>
      <c r="M25" s="14">
        <v>22</v>
      </c>
      <c r="N25" s="1" t="s">
        <v>10</v>
      </c>
      <c r="O25" s="23">
        <f>O3*13.8</f>
        <v>2.0465399999999998</v>
      </c>
      <c r="P25" s="14">
        <v>22</v>
      </c>
      <c r="Q25" s="2"/>
      <c r="R25" s="24"/>
      <c r="S25" s="14">
        <v>22</v>
      </c>
      <c r="T25" s="1"/>
      <c r="U25" s="23"/>
      <c r="V25" s="14">
        <v>22</v>
      </c>
      <c r="W25" s="1"/>
      <c r="X25" s="23"/>
      <c r="Y25" s="14">
        <v>22</v>
      </c>
      <c r="Z25" s="1" t="s">
        <v>10</v>
      </c>
      <c r="AA25" s="23">
        <f>AA3*13.8</f>
        <v>2.0534400000000002</v>
      </c>
      <c r="AB25" s="14">
        <v>22</v>
      </c>
      <c r="AC25" s="5"/>
      <c r="AD25" s="23"/>
      <c r="AE25" s="14">
        <v>22</v>
      </c>
    </row>
    <row r="26" spans="1:31" x14ac:dyDescent="0.25">
      <c r="A26" s="14">
        <v>23</v>
      </c>
      <c r="B26" s="1"/>
      <c r="C26" s="23"/>
      <c r="D26" s="14">
        <v>23</v>
      </c>
      <c r="E26" s="1"/>
      <c r="F26" s="23"/>
      <c r="G26" s="14">
        <v>23</v>
      </c>
      <c r="H26" s="6"/>
      <c r="I26" s="24"/>
      <c r="J26" s="14">
        <v>23</v>
      </c>
      <c r="K26" s="1" t="s">
        <v>10</v>
      </c>
      <c r="L26" s="23">
        <f>L3*13.8</f>
        <v>2.0465399999999998</v>
      </c>
      <c r="M26" s="14">
        <v>23</v>
      </c>
      <c r="N26" s="1"/>
      <c r="O26" s="23"/>
      <c r="P26" s="14">
        <v>23</v>
      </c>
      <c r="Q26" s="1" t="s">
        <v>10</v>
      </c>
      <c r="R26" s="23">
        <f>R3*13.8</f>
        <v>2.05206</v>
      </c>
      <c r="S26" s="14">
        <v>23</v>
      </c>
      <c r="T26" s="1"/>
      <c r="U26" s="23"/>
      <c r="V26" s="14">
        <v>23</v>
      </c>
      <c r="W26" s="2"/>
      <c r="X26" s="24"/>
      <c r="Y26" s="14">
        <v>23</v>
      </c>
      <c r="Z26" s="1"/>
      <c r="AA26" s="23"/>
      <c r="AB26" s="14">
        <v>23</v>
      </c>
      <c r="AC26" s="5"/>
      <c r="AD26" s="23"/>
      <c r="AE26" s="14">
        <v>23</v>
      </c>
    </row>
    <row r="27" spans="1:31" x14ac:dyDescent="0.25">
      <c r="A27" s="14">
        <v>24</v>
      </c>
      <c r="B27" s="1"/>
      <c r="C27" s="23"/>
      <c r="D27" s="14">
        <v>24</v>
      </c>
      <c r="E27" s="2"/>
      <c r="F27" s="24"/>
      <c r="G27" s="14">
        <v>24</v>
      </c>
      <c r="H27" s="1" t="s">
        <v>10</v>
      </c>
      <c r="I27" s="23">
        <f>I3*13.8</f>
        <v>2.0465399999999998</v>
      </c>
      <c r="J27" s="14">
        <v>24</v>
      </c>
      <c r="K27" s="1"/>
      <c r="L27" s="23"/>
      <c r="M27" s="14">
        <v>24</v>
      </c>
      <c r="N27" s="2"/>
      <c r="O27" s="24"/>
      <c r="P27" s="14">
        <v>24</v>
      </c>
      <c r="Q27" s="1"/>
      <c r="R27" s="23"/>
      <c r="S27" s="14">
        <v>24</v>
      </c>
      <c r="T27" s="1"/>
      <c r="U27" s="23"/>
      <c r="V27" s="14">
        <v>24</v>
      </c>
      <c r="W27" s="2"/>
      <c r="X27" s="24"/>
      <c r="Y27" s="14">
        <v>24</v>
      </c>
      <c r="Z27" s="1"/>
      <c r="AA27" s="23"/>
      <c r="AB27" s="14">
        <v>24</v>
      </c>
      <c r="AC27" s="10"/>
      <c r="AD27" s="10"/>
      <c r="AE27" s="14">
        <v>24</v>
      </c>
    </row>
    <row r="28" spans="1:31" x14ac:dyDescent="0.25">
      <c r="A28" s="14">
        <v>25</v>
      </c>
      <c r="B28" s="1" t="s">
        <v>10</v>
      </c>
      <c r="C28" s="23">
        <f>C3*13.8</f>
        <v>2.0313600000000003</v>
      </c>
      <c r="D28" s="14">
        <v>25</v>
      </c>
      <c r="E28" s="2"/>
      <c r="F28" s="24"/>
      <c r="G28" s="14">
        <v>25</v>
      </c>
      <c r="H28" s="7"/>
      <c r="I28" s="23"/>
      <c r="J28" s="14">
        <v>25</v>
      </c>
      <c r="K28" s="1" t="s">
        <v>10</v>
      </c>
      <c r="L28" s="23">
        <f>L3*13.8</f>
        <v>2.0465399999999998</v>
      </c>
      <c r="M28" s="14">
        <v>25</v>
      </c>
      <c r="N28" s="2"/>
      <c r="O28" s="24"/>
      <c r="P28" s="14">
        <v>25</v>
      </c>
      <c r="Q28" s="1"/>
      <c r="R28" s="23"/>
      <c r="S28" s="14">
        <v>25</v>
      </c>
      <c r="T28" s="2"/>
      <c r="U28" s="24"/>
      <c r="V28" s="14">
        <v>25</v>
      </c>
      <c r="W28" s="1"/>
      <c r="X28" s="23"/>
      <c r="Y28" s="14">
        <v>25</v>
      </c>
      <c r="Z28" s="1"/>
      <c r="AA28" s="23"/>
      <c r="AB28" s="14">
        <v>25</v>
      </c>
      <c r="AC28" s="10"/>
      <c r="AD28" s="10"/>
      <c r="AE28" s="14">
        <v>25</v>
      </c>
    </row>
    <row r="29" spans="1:31" x14ac:dyDescent="0.25">
      <c r="A29" s="14">
        <v>26</v>
      </c>
      <c r="B29" s="1"/>
      <c r="C29" s="23"/>
      <c r="D29" s="14">
        <v>26</v>
      </c>
      <c r="E29" s="1" t="s">
        <v>10</v>
      </c>
      <c r="F29" s="23">
        <f>F3*13.8</f>
        <v>2.0451600000000001</v>
      </c>
      <c r="G29" s="14">
        <v>26</v>
      </c>
      <c r="H29" s="7"/>
      <c r="I29" s="23"/>
      <c r="J29" s="14">
        <v>26</v>
      </c>
      <c r="K29" s="2"/>
      <c r="L29" s="24"/>
      <c r="M29" s="14">
        <v>26</v>
      </c>
      <c r="N29" s="1" t="s">
        <v>10</v>
      </c>
      <c r="O29" s="23">
        <f>O3*13.8</f>
        <v>2.0465399999999998</v>
      </c>
      <c r="P29" s="14">
        <v>26</v>
      </c>
      <c r="Q29" s="1"/>
      <c r="R29" s="23"/>
      <c r="S29" s="14">
        <v>26</v>
      </c>
      <c r="T29" s="2"/>
      <c r="U29" s="24"/>
      <c r="V29" s="14">
        <v>26</v>
      </c>
      <c r="W29" s="1"/>
      <c r="X29" s="23"/>
      <c r="Y29" s="14">
        <v>26</v>
      </c>
      <c r="Z29" s="1"/>
      <c r="AA29" s="23"/>
      <c r="AB29" s="14">
        <v>26</v>
      </c>
      <c r="AC29" s="10"/>
      <c r="AD29" s="10"/>
      <c r="AE29" s="14">
        <v>26</v>
      </c>
    </row>
    <row r="30" spans="1:31" x14ac:dyDescent="0.25">
      <c r="A30" s="14">
        <v>27</v>
      </c>
      <c r="B30" s="2"/>
      <c r="C30" s="24"/>
      <c r="D30" s="14">
        <v>27</v>
      </c>
      <c r="E30" s="1"/>
      <c r="F30" s="23"/>
      <c r="G30" s="14">
        <v>27</v>
      </c>
      <c r="H30" s="1" t="s">
        <v>10</v>
      </c>
      <c r="I30" s="23">
        <f>I3*13.8</f>
        <v>2.0465399999999998</v>
      </c>
      <c r="J30" s="14">
        <v>27</v>
      </c>
      <c r="K30" s="2"/>
      <c r="L30" s="24"/>
      <c r="M30" s="14">
        <v>27</v>
      </c>
      <c r="N30" s="1"/>
      <c r="O30" s="23"/>
      <c r="P30" s="14">
        <v>27</v>
      </c>
      <c r="Q30" s="1" t="s">
        <v>10</v>
      </c>
      <c r="R30" s="23">
        <f>R3*13.8</f>
        <v>2.05206</v>
      </c>
      <c r="S30" s="14">
        <v>27</v>
      </c>
      <c r="T30" s="1" t="s">
        <v>10</v>
      </c>
      <c r="U30" s="23">
        <f>U3*13.8</f>
        <v>2.0589599999999999</v>
      </c>
      <c r="V30" s="14">
        <v>27</v>
      </c>
      <c r="W30" s="1"/>
      <c r="X30" s="23"/>
      <c r="Y30" s="14">
        <v>27</v>
      </c>
      <c r="Z30" s="2"/>
      <c r="AA30" s="24"/>
      <c r="AB30" s="14">
        <v>27</v>
      </c>
      <c r="AC30" s="5"/>
      <c r="AD30" s="23"/>
      <c r="AE30" s="14">
        <v>27</v>
      </c>
    </row>
    <row r="31" spans="1:31" x14ac:dyDescent="0.25">
      <c r="A31" s="14">
        <v>28</v>
      </c>
      <c r="B31" s="2"/>
      <c r="C31" s="24"/>
      <c r="D31" s="14">
        <v>28</v>
      </c>
      <c r="E31" s="1" t="s">
        <v>10</v>
      </c>
      <c r="F31" s="23">
        <f>F3*13.8</f>
        <v>2.0451600000000001</v>
      </c>
      <c r="G31" s="14">
        <v>28</v>
      </c>
      <c r="H31" s="7"/>
      <c r="I31" s="23"/>
      <c r="J31" s="14">
        <v>28</v>
      </c>
      <c r="K31" s="1" t="s">
        <v>10</v>
      </c>
      <c r="L31" s="23">
        <f>L3*13.8</f>
        <v>2.0465399999999998</v>
      </c>
      <c r="M31" s="14">
        <v>28</v>
      </c>
      <c r="N31" s="1"/>
      <c r="O31" s="23"/>
      <c r="P31" s="14">
        <v>28</v>
      </c>
      <c r="Q31" s="2"/>
      <c r="R31" s="24"/>
      <c r="S31" s="14">
        <v>28</v>
      </c>
      <c r="T31" s="1"/>
      <c r="U31" s="23"/>
      <c r="V31" s="14">
        <v>28</v>
      </c>
      <c r="W31" s="1"/>
      <c r="X31" s="23"/>
      <c r="Y31" s="14">
        <v>28</v>
      </c>
      <c r="Z31" s="2"/>
      <c r="AA31" s="24"/>
      <c r="AB31" s="14">
        <v>28</v>
      </c>
      <c r="AC31" s="5"/>
      <c r="AD31" s="23"/>
      <c r="AE31" s="14">
        <v>28</v>
      </c>
    </row>
    <row r="32" spans="1:31" x14ac:dyDescent="0.25">
      <c r="A32" s="14">
        <v>29</v>
      </c>
      <c r="B32" s="1" t="s">
        <v>10</v>
      </c>
      <c r="C32" s="23">
        <f>C3*13.8</f>
        <v>2.0313600000000003</v>
      </c>
      <c r="D32" s="14">
        <v>29</v>
      </c>
      <c r="E32" s="1" t="s">
        <v>10</v>
      </c>
      <c r="F32" s="23">
        <f>F3*13.8</f>
        <v>2.0451600000000001</v>
      </c>
      <c r="G32" s="14">
        <v>29</v>
      </c>
      <c r="H32" s="6"/>
      <c r="I32" s="24"/>
      <c r="J32" s="14">
        <v>29</v>
      </c>
      <c r="K32" s="1"/>
      <c r="L32" s="23"/>
      <c r="M32" s="14">
        <v>29</v>
      </c>
      <c r="N32" s="1" t="s">
        <v>10</v>
      </c>
      <c r="O32" s="23">
        <f>O3*13.8</f>
        <v>2.0465399999999998</v>
      </c>
      <c r="P32" s="14">
        <v>29</v>
      </c>
      <c r="Q32" s="2"/>
      <c r="R32" s="24"/>
      <c r="S32" s="14">
        <v>29</v>
      </c>
      <c r="T32" s="1"/>
      <c r="U32" s="23"/>
      <c r="V32" s="14">
        <v>29</v>
      </c>
      <c r="W32" s="1"/>
      <c r="X32" s="23"/>
      <c r="Y32" s="14">
        <v>29</v>
      </c>
      <c r="Z32" s="1" t="s">
        <v>10</v>
      </c>
      <c r="AA32" s="23">
        <f>AA3*13.8</f>
        <v>2.0534400000000002</v>
      </c>
      <c r="AB32" s="14">
        <v>29</v>
      </c>
      <c r="AC32" s="5"/>
      <c r="AD32" s="23"/>
      <c r="AE32" s="14">
        <v>29</v>
      </c>
    </row>
    <row r="33" spans="1:31" x14ac:dyDescent="0.25">
      <c r="A33" s="14">
        <v>30</v>
      </c>
      <c r="B33" s="1"/>
      <c r="C33" s="23"/>
      <c r="D33" s="15">
        <v>30</v>
      </c>
      <c r="E33" s="1"/>
      <c r="F33" s="23"/>
      <c r="G33" s="14">
        <v>30</v>
      </c>
      <c r="H33" s="6"/>
      <c r="I33" s="24"/>
      <c r="J33" s="15">
        <v>30</v>
      </c>
      <c r="K33" s="1"/>
      <c r="L33" s="23"/>
      <c r="M33" s="15">
        <v>30</v>
      </c>
      <c r="N33" s="8"/>
      <c r="O33" s="23"/>
      <c r="P33" s="14">
        <v>30</v>
      </c>
      <c r="Q33" s="1" t="s">
        <v>10</v>
      </c>
      <c r="R33" s="23">
        <f>R3*13.8</f>
        <v>2.05206</v>
      </c>
      <c r="S33" s="15">
        <v>30</v>
      </c>
      <c r="T33" s="1"/>
      <c r="U33" s="23"/>
      <c r="V33" s="14">
        <v>30</v>
      </c>
      <c r="W33" s="2"/>
      <c r="X33" s="24"/>
      <c r="Y33" s="15">
        <v>30</v>
      </c>
      <c r="Z33" s="8"/>
      <c r="AA33" s="23"/>
      <c r="AB33" s="14">
        <v>30</v>
      </c>
      <c r="AC33" s="5"/>
      <c r="AD33" s="23"/>
      <c r="AE33" s="14">
        <v>30</v>
      </c>
    </row>
    <row r="34" spans="1:31" x14ac:dyDescent="0.25">
      <c r="A34" s="15">
        <v>31</v>
      </c>
      <c r="B34" s="4"/>
      <c r="C34" s="23"/>
      <c r="D34"/>
      <c r="E34" s="16"/>
      <c r="F34" s="25"/>
      <c r="G34" s="15">
        <v>31</v>
      </c>
      <c r="H34" s="4" t="s">
        <v>10</v>
      </c>
      <c r="I34" s="23">
        <f>I3*13.8</f>
        <v>2.0465399999999998</v>
      </c>
      <c r="J34" s="9"/>
      <c r="M34" s="21">
        <v>31</v>
      </c>
      <c r="N34" s="18"/>
      <c r="O34" s="24"/>
      <c r="P34" s="15">
        <v>31</v>
      </c>
      <c r="Q34" s="11"/>
      <c r="R34" s="23"/>
      <c r="S34" s="9"/>
      <c r="V34" s="17">
        <v>31</v>
      </c>
      <c r="W34" s="19"/>
      <c r="X34" s="24"/>
      <c r="Y34" s="9"/>
      <c r="AB34" s="15">
        <v>31</v>
      </c>
      <c r="AC34" s="3"/>
      <c r="AD34" s="23"/>
      <c r="AE34" s="15">
        <v>31</v>
      </c>
    </row>
    <row r="35" spans="1:31" x14ac:dyDescent="0.25">
      <c r="D35"/>
      <c r="G35"/>
    </row>
    <row r="36" spans="1:31" x14ac:dyDescent="0.25">
      <c r="B36" s="33" t="s">
        <v>17</v>
      </c>
      <c r="C36" s="31">
        <f>SUM(C4:C33)</f>
        <v>14.219519999999999</v>
      </c>
      <c r="D36" s="30" t="s">
        <v>14</v>
      </c>
      <c r="F36" s="31">
        <f>SUM(F4:F33)</f>
        <v>17.289782639999999</v>
      </c>
      <c r="G36" s="30" t="s">
        <v>14</v>
      </c>
      <c r="I36" s="31">
        <f>SUM(I4:I34)</f>
        <v>15.441144300000001</v>
      </c>
      <c r="J36" s="30" t="s">
        <v>14</v>
      </c>
      <c r="L36" s="31">
        <f>SUM(L4:L33)</f>
        <v>18.418859999999999</v>
      </c>
      <c r="M36" s="30" t="s">
        <v>14</v>
      </c>
      <c r="O36" s="31">
        <f>SUM(O4:O33)</f>
        <v>18.418859999999999</v>
      </c>
      <c r="P36" s="30" t="s">
        <v>14</v>
      </c>
      <c r="R36" s="31">
        <f>SUM(R4:R33)</f>
        <v>10.260300000000001</v>
      </c>
      <c r="S36" s="30" t="s">
        <v>14</v>
      </c>
      <c r="U36" s="31">
        <f>SUM(U4:U33)</f>
        <v>10.294799999999999</v>
      </c>
      <c r="V36" s="30" t="s">
        <v>14</v>
      </c>
      <c r="X36" s="31">
        <f>SUM(X4:X33)</f>
        <v>14.374080000000001</v>
      </c>
      <c r="Y36" s="30" t="s">
        <v>14</v>
      </c>
      <c r="AA36" s="31">
        <f>SUM(AA4:AA33)</f>
        <v>10.267200000000001</v>
      </c>
      <c r="AB36" s="30" t="s">
        <v>14</v>
      </c>
      <c r="AD36" s="32">
        <f>SUM(AD4:AD33)</f>
        <v>0</v>
      </c>
      <c r="AE36" s="30" t="s">
        <v>14</v>
      </c>
    </row>
    <row r="37" spans="1:31" x14ac:dyDescent="0.25">
      <c r="B37" s="33" t="s">
        <v>16</v>
      </c>
      <c r="C37" s="31">
        <f>C36*0.12</f>
        <v>1.7063423999999998</v>
      </c>
      <c r="D37" s="30" t="s">
        <v>14</v>
      </c>
      <c r="F37" s="31">
        <f>F36*0.12</f>
        <v>2.0747739167999999</v>
      </c>
      <c r="G37" s="30" t="s">
        <v>14</v>
      </c>
      <c r="I37" s="31">
        <f>I36*0.12</f>
        <v>1.852937316</v>
      </c>
      <c r="J37" s="30" t="s">
        <v>14</v>
      </c>
      <c r="L37" s="31">
        <f>L36*0.12</f>
        <v>2.2102631999999995</v>
      </c>
      <c r="M37" s="30" t="s">
        <v>14</v>
      </c>
      <c r="O37" s="31">
        <f>O36*0.12</f>
        <v>2.2102631999999995</v>
      </c>
      <c r="P37" s="30" t="s">
        <v>14</v>
      </c>
      <c r="R37" s="31">
        <f>R36*0.12</f>
        <v>1.231236</v>
      </c>
      <c r="S37" s="30" t="s">
        <v>14</v>
      </c>
      <c r="U37" s="31">
        <f>U36*0.12</f>
        <v>1.2353759999999998</v>
      </c>
      <c r="V37" s="30" t="s">
        <v>14</v>
      </c>
      <c r="X37" s="31">
        <f>X36*0.12</f>
        <v>1.7248896</v>
      </c>
      <c r="Y37" s="30" t="s">
        <v>14</v>
      </c>
      <c r="AA37" s="31">
        <f>AA36*0.12</f>
        <v>1.232064</v>
      </c>
      <c r="AB37" s="30" t="s">
        <v>14</v>
      </c>
      <c r="AD37" s="32">
        <f>AD36*0.12</f>
        <v>0</v>
      </c>
      <c r="AE37" s="30" t="s">
        <v>14</v>
      </c>
    </row>
    <row r="38" spans="1:31" x14ac:dyDescent="0.25">
      <c r="B38" s="33" t="s">
        <v>15</v>
      </c>
      <c r="C38" s="31">
        <f>SUM(C36:C37)</f>
        <v>15.9258624</v>
      </c>
      <c r="D38" s="30" t="s">
        <v>14</v>
      </c>
      <c r="F38" s="31">
        <f>SUM(F36:F37)</f>
        <v>19.364556556799997</v>
      </c>
      <c r="G38" s="30" t="s">
        <v>14</v>
      </c>
      <c r="I38" s="31">
        <f>SUM(I36:I37)</f>
        <v>17.294081616</v>
      </c>
      <c r="J38" s="30" t="s">
        <v>14</v>
      </c>
      <c r="L38" s="31">
        <f>SUM(L36:L37)</f>
        <v>20.629123199999999</v>
      </c>
      <c r="M38" s="30" t="s">
        <v>14</v>
      </c>
      <c r="O38" s="31">
        <f>SUM(O36:O37)</f>
        <v>20.629123199999999</v>
      </c>
      <c r="P38" s="30" t="s">
        <v>14</v>
      </c>
      <c r="R38" s="31">
        <f>SUM(R36:R37)</f>
        <v>11.491536</v>
      </c>
      <c r="S38" s="30" t="s">
        <v>14</v>
      </c>
      <c r="U38" s="31">
        <f>SUM(U36:U37)</f>
        <v>11.530175999999999</v>
      </c>
      <c r="V38" s="30" t="s">
        <v>14</v>
      </c>
      <c r="X38" s="31">
        <f>SUM(X36:X37)</f>
        <v>16.0989696</v>
      </c>
      <c r="Y38" s="30" t="s">
        <v>14</v>
      </c>
      <c r="AA38" s="31">
        <f>SUM(AA36:AA37)</f>
        <v>11.499264</v>
      </c>
      <c r="AB38" s="30" t="s">
        <v>14</v>
      </c>
      <c r="AD38" s="32">
        <f>SUM(AD36:AD37)</f>
        <v>0</v>
      </c>
      <c r="AE38" s="30" t="s">
        <v>14</v>
      </c>
    </row>
    <row r="39" spans="1:31" x14ac:dyDescent="0.25">
      <c r="B39" s="33"/>
      <c r="D39" s="30"/>
      <c r="G39"/>
      <c r="AB39" s="30"/>
      <c r="AD39" s="32"/>
      <c r="AE39" s="30"/>
    </row>
    <row r="40" spans="1:31" x14ac:dyDescent="0.25">
      <c r="D40"/>
      <c r="G40"/>
    </row>
    <row r="41" spans="1:31" x14ac:dyDescent="0.25">
      <c r="B41" s="30" t="s">
        <v>15</v>
      </c>
      <c r="C41" s="29">
        <f>C38+F38+I38+L38+O38+R38+U38+X38+AA38+AD38</f>
        <v>144.46269257279999</v>
      </c>
      <c r="D41" s="30" t="s">
        <v>14</v>
      </c>
      <c r="G41"/>
    </row>
    <row r="42" spans="1:31" x14ac:dyDescent="0.25">
      <c r="D42"/>
      <c r="G42"/>
    </row>
    <row r="43" spans="1:31" x14ac:dyDescent="0.25">
      <c r="D43"/>
      <c r="G43"/>
    </row>
    <row r="44" spans="1:31" x14ac:dyDescent="0.25">
      <c r="B44" s="40" t="s">
        <v>21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</row>
    <row r="45" spans="1:31" x14ac:dyDescent="0.25"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</row>
    <row r="46" spans="1:31" x14ac:dyDescent="0.25">
      <c r="B46" s="36" t="s">
        <v>22</v>
      </c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</row>
    <row r="47" spans="1:31" x14ac:dyDescent="0.25">
      <c r="B47" s="36" t="s">
        <v>23</v>
      </c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</row>
    <row r="48" spans="1:31" x14ac:dyDescent="0.25">
      <c r="A48" s="26"/>
      <c r="C48"/>
      <c r="D48" s="26"/>
      <c r="F48"/>
      <c r="G48" s="26"/>
      <c r="I48"/>
      <c r="J48" s="26"/>
      <c r="L48"/>
      <c r="M48" s="26"/>
    </row>
    <row r="49" spans="1:11" ht="15" customHeight="1" x14ac:dyDescent="0.25">
      <c r="A49" s="35" t="s">
        <v>20</v>
      </c>
      <c r="B49" s="41" t="s">
        <v>19</v>
      </c>
      <c r="C49" s="41"/>
      <c r="D49" s="41"/>
      <c r="E49" s="41"/>
      <c r="F49" s="41"/>
      <c r="G49" s="41"/>
      <c r="H49" s="41"/>
      <c r="I49" s="41"/>
      <c r="J49" s="41"/>
      <c r="K49" s="41"/>
    </row>
    <row r="50" spans="1:11" ht="15" customHeight="1" x14ac:dyDescent="0.25">
      <c r="B50" s="41"/>
      <c r="C50" s="41"/>
      <c r="D50" s="41"/>
      <c r="E50" s="41"/>
      <c r="F50" s="41"/>
      <c r="G50" s="41"/>
      <c r="H50" s="41"/>
      <c r="I50" s="41"/>
      <c r="J50" s="41"/>
      <c r="K50" s="41"/>
    </row>
    <row r="51" spans="1:11" ht="15" customHeight="1" x14ac:dyDescent="0.25">
      <c r="B51" s="41"/>
      <c r="C51" s="41"/>
      <c r="D51" s="41"/>
      <c r="E51" s="41"/>
      <c r="F51" s="41"/>
      <c r="G51" s="41"/>
      <c r="H51" s="41"/>
      <c r="I51" s="41"/>
      <c r="J51" s="41"/>
      <c r="K51" s="41"/>
    </row>
    <row r="52" spans="1:11" ht="15" customHeight="1" x14ac:dyDescent="0.25">
      <c r="B52" s="41"/>
      <c r="C52" s="41"/>
      <c r="D52" s="41"/>
      <c r="E52" s="41"/>
      <c r="F52" s="41"/>
      <c r="G52" s="41"/>
      <c r="H52" s="41"/>
      <c r="I52" s="41"/>
      <c r="J52" s="41"/>
      <c r="K52" s="41"/>
    </row>
    <row r="53" spans="1:11" ht="15" customHeight="1" x14ac:dyDescent="0.25">
      <c r="B53" s="41"/>
      <c r="C53" s="41"/>
      <c r="D53" s="41"/>
      <c r="E53" s="41"/>
      <c r="F53" s="41"/>
      <c r="G53" s="41"/>
      <c r="H53" s="41"/>
      <c r="I53" s="41"/>
      <c r="J53" s="41"/>
      <c r="K53" s="41"/>
    </row>
    <row r="54" spans="1:11" x14ac:dyDescent="0.25">
      <c r="B54" s="39" t="s">
        <v>18</v>
      </c>
      <c r="C54" s="40"/>
      <c r="D54" s="40"/>
      <c r="E54" s="40"/>
      <c r="F54" s="40"/>
      <c r="G54" s="40"/>
      <c r="H54" s="40"/>
      <c r="I54" s="40"/>
      <c r="J54" s="40"/>
      <c r="K54" s="40"/>
    </row>
    <row r="55" spans="1:11" x14ac:dyDescent="0.25">
      <c r="D55"/>
      <c r="G55"/>
    </row>
    <row r="56" spans="1:11" x14ac:dyDescent="0.25">
      <c r="D56"/>
      <c r="G56"/>
    </row>
    <row r="57" spans="1:11" x14ac:dyDescent="0.25">
      <c r="D57"/>
      <c r="G57"/>
    </row>
    <row r="58" spans="1:11" x14ac:dyDescent="0.25">
      <c r="D58"/>
      <c r="G58"/>
    </row>
    <row r="59" spans="1:11" x14ac:dyDescent="0.25">
      <c r="D59"/>
      <c r="G59"/>
    </row>
    <row r="60" spans="1:11" x14ac:dyDescent="0.25">
      <c r="D60"/>
      <c r="G60"/>
    </row>
    <row r="61" spans="1:11" x14ac:dyDescent="0.25">
      <c r="D61"/>
      <c r="G61"/>
    </row>
    <row r="62" spans="1:11" x14ac:dyDescent="0.25">
      <c r="D62"/>
      <c r="G62"/>
    </row>
    <row r="63" spans="1:11" x14ac:dyDescent="0.25">
      <c r="D63"/>
      <c r="G63"/>
    </row>
    <row r="64" spans="1:11" x14ac:dyDescent="0.25">
      <c r="D64"/>
      <c r="G64"/>
    </row>
    <row r="65" spans="4:7" x14ac:dyDescent="0.25">
      <c r="D65"/>
      <c r="G65"/>
    </row>
    <row r="66" spans="4:7" x14ac:dyDescent="0.25">
      <c r="D66"/>
      <c r="G66"/>
    </row>
    <row r="67" spans="4:7" x14ac:dyDescent="0.25">
      <c r="D67"/>
      <c r="G67"/>
    </row>
    <row r="68" spans="4:7" x14ac:dyDescent="0.25">
      <c r="D68"/>
      <c r="G68"/>
    </row>
    <row r="69" spans="4:7" x14ac:dyDescent="0.25">
      <c r="D69"/>
      <c r="G69"/>
    </row>
    <row r="70" spans="4:7" x14ac:dyDescent="0.25">
      <c r="D70"/>
      <c r="G70"/>
    </row>
    <row r="71" spans="4:7" x14ac:dyDescent="0.25">
      <c r="G71"/>
    </row>
  </sheetData>
  <mergeCells count="4">
    <mergeCell ref="A1:AC2"/>
    <mergeCell ref="B54:K54"/>
    <mergeCell ref="B44:U44"/>
    <mergeCell ref="B49:K53"/>
  </mergeCells>
  <hyperlinks>
    <hyperlink ref="B54" r:id="rId1"/>
  </hyperlinks>
  <pageMargins left="0.70866141732283472" right="0.70866141732283472" top="0.74803149606299213" bottom="0.74803149606299213" header="0.31496062992125984" footer="0.31496062992125984"/>
  <pageSetup paperSize="9" scale="4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Letovanec Michal</dc:creator>
  <cp:lastModifiedBy>Sládeková Remišová Martina, JUDr.</cp:lastModifiedBy>
  <cp:lastPrinted>2021-12-06T12:59:30Z</cp:lastPrinted>
  <dcterms:created xsi:type="dcterms:W3CDTF">2021-11-26T11:57:23Z</dcterms:created>
  <dcterms:modified xsi:type="dcterms:W3CDTF">2021-12-07T11:52:52Z</dcterms:modified>
</cp:coreProperties>
</file>